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Лист 1-2" sheetId="1" r:id="rId1"/>
    <sheet name="Лист 3" sheetId="2" r:id="rId2"/>
    <sheet name="Лист 4" sheetId="3" r:id="rId3"/>
    <sheet name="Лист 5" sheetId="4" r:id="rId4"/>
    <sheet name="Лист6" sheetId="5" r:id="rId5"/>
    <sheet name="Лист7" sheetId="6" r:id="rId6"/>
    <sheet name="Лист 8" sheetId="7" r:id="rId7"/>
    <sheet name="Лист 9" sheetId="8" r:id="rId8"/>
  </sheets>
  <definedNames>
    <definedName name="Excel_BuiltIn_Print_Area_1_1">'Лист 1-2'!$A$1:$DS$67</definedName>
    <definedName name="Excel_BuiltIn_Print_Area_10">"$#ССЫЛ!.$A$1:$G$39"</definedName>
    <definedName name="Excel_BuiltIn_Print_Area_16_1">"$#ССЫЛ!.$A$1:$G$29"</definedName>
    <definedName name="Excel_BuiltIn_Print_Area_24">"$#ССЫЛ!.$A$1:$H$26"</definedName>
    <definedName name="Excel_BuiltIn_Print_Area_33">"$#ССЫЛ!.$A$1:$S$17"</definedName>
    <definedName name="Excel_BuiltIn_Print_Area_5_1">'Лист6'!$A$1:$G$19</definedName>
    <definedName name="Excel_BuiltIn_Print_Area_5_1_1">"$#ССЫЛ!.$A$1:$N$25"</definedName>
    <definedName name="Excel_BuiltIn_Print_Area_6_1">'Лист7'!$A$1:$H$36</definedName>
    <definedName name="Excel_BuiltIn_Print_Area_6_1_1">"$#ССЫЛ!.$A$1:$M$29"</definedName>
    <definedName name="Excel_BuiltIn_Print_Area_6_1_1_1">'Лист 9'!$A$1:$H$14</definedName>
    <definedName name="Excel_BuiltIn_Print_Area_9">"$#ССЫЛ!.$A$1:$D$29"</definedName>
    <definedName name="Excel_BuiltIn_Print_Titles_3">'Лист 3'!$A$12:$IH$14</definedName>
    <definedName name="Excel_BuiltIn_Print_Titles_4">"$#ССЫЛ!.$A$13:$IT$17"</definedName>
    <definedName name="Excel_BuiltIn_Print_Titles_4_1">"$#ССЫЛ!.$A$14:$IF$16"</definedName>
    <definedName name="Excel_BuiltIn_Print_Titles_5">"$#ССЫЛ!.$A$14:$IF$16"</definedName>
    <definedName name="_xlnm.Print_Titles" localSheetId="1">'Лист 3'!$12:$14</definedName>
    <definedName name="_xlnm.Print_Area" localSheetId="0">'Лист 1-2'!$A$1:$DS$66</definedName>
    <definedName name="_xlnm.Print_Area" localSheetId="1">'Лист 3'!$A$1:$DE$19</definedName>
    <definedName name="_xlnm.Print_Area" localSheetId="2">'Лист 4'!$A$1:$E$27</definedName>
    <definedName name="_xlnm.Print_Area" localSheetId="3">'Лист 5'!$A$1:$E$30</definedName>
    <definedName name="_xlnm.Print_Area" localSheetId="6">'Лист 8'!$A$1:$K$15</definedName>
    <definedName name="_xlnm.Print_Area" localSheetId="7">'Лист 9'!$A$1:$H$15</definedName>
    <definedName name="_xlnm.Print_Area" localSheetId="4">'Лист6'!$A$1:$G$27</definedName>
    <definedName name="_xlnm.Print_Area" localSheetId="5">'Лист7'!$A$1:$H$46</definedName>
  </definedNames>
  <calcPr fullCalcOnLoad="1"/>
</workbook>
</file>

<file path=xl/sharedStrings.xml><?xml version="1.0" encoding="utf-8"?>
<sst xmlns="http://schemas.openxmlformats.org/spreadsheetml/2006/main" count="282" uniqueCount="189">
  <si>
    <t>Приложение №2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</si>
  <si>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</si>
  <si>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</si>
  <si>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</si>
  <si>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</si>
  <si>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Прогнозные сведения</t>
  </si>
  <si>
    <t>о расходах на технологическое присоединение</t>
  </si>
  <si>
    <t>на 2024 год</t>
  </si>
  <si>
    <t>муниципальное предприятие городского округа Саранск «Горсвет»</t>
  </si>
  <si>
    <t>(полное и сокращенное наименование юридического лица)</t>
  </si>
  <si>
    <t>МП г. о. Саранск «Горсвет»</t>
  </si>
  <si>
    <t>Приложение № 2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</si>
  <si>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</si>
  <si>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</si>
  <si>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</si>
  <si>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</si>
  <si>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Муниципальное предприятие  городского округа Саранск «Горсвет»</t>
  </si>
  <si>
    <t>Сокращенное наименование</t>
  </si>
  <si>
    <t>Место нахождения</t>
  </si>
  <si>
    <t>430006, РМ, г. Саранск, ул. Пролетарская, 133</t>
  </si>
  <si>
    <t>Фактический адрес</t>
  </si>
  <si>
    <t>ИНН</t>
  </si>
  <si>
    <t>1325126382</t>
  </si>
  <si>
    <t>КПП</t>
  </si>
  <si>
    <t>132601001</t>
  </si>
  <si>
    <t>Ф.И.О. руководителя</t>
  </si>
  <si>
    <t>Монахов Константин Евгеньевич</t>
  </si>
  <si>
    <t>Адрес электронной почты</t>
  </si>
  <si>
    <t>gorsvet@mail.ru</t>
  </si>
  <si>
    <t>Контактный телефон</t>
  </si>
  <si>
    <t>8(8342) 33-30-55</t>
  </si>
  <si>
    <t>Факс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</si>
  <si>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</si>
  <si>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</si>
  <si>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</si>
  <si>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2017</t>
  </si>
  <si>
    <t>год</t>
  </si>
  <si>
    <t>(расчетный период регулирования)</t>
  </si>
  <si>
    <t>Муниципальное предприятие городского округа Саранск «Горсвет»</t>
  </si>
  <si>
    <t xml:space="preserve">Приложение № </t>
  </si>
  <si>
    <t>Стандартизированные тарифные ставки</t>
  </si>
  <si>
    <t>для расчета платы за технологическое присоединение</t>
  </si>
  <si>
    <t xml:space="preserve">к территориальным распределительным сетям </t>
  </si>
  <si>
    <t>муниципального предприятия городского округа Саранск «Горсвет» на 2024 год</t>
  </si>
  <si>
    <t>Наименование стандартизированных</t>
  </si>
  <si>
    <t xml:space="preserve">Единица </t>
  </si>
  <si>
    <t>тарифных ставок</t>
  </si>
  <si>
    <t>измерения</t>
  </si>
  <si>
    <t>по постоянной
 схеме</t>
  </si>
  <si>
    <t>по временной
 схеме</t>
  </si>
  <si>
    <r>
      <t>С</t>
    </r>
    <r>
      <rPr>
        <vertAlign val="subscript"/>
        <sz val="12"/>
        <rFont val="Times New Roman"/>
        <family val="1"/>
      </rPr>
      <t>1</t>
    </r>
  </si>
  <si>
    <t xml:space="preserve">Стандартизированная тарифная ставка на 
покрытие расходов на технологическое 
присоединение энергопринимающих
устройств потребителей электрической 
энергии, объектов Электросетевого хозяйства,
принадлежащих сетевым организациям и иным
лицам, по мероприятиям, указанным в 
пункте 16 Методических указаний (кроме
подпункта "б") (руб. за одно присоединение) </t>
  </si>
  <si>
    <t>рублей/присоед</t>
  </si>
  <si>
    <r>
      <t>С</t>
    </r>
    <r>
      <rPr>
        <vertAlign val="subscript"/>
        <sz val="12"/>
        <rFont val="Times New Roman"/>
        <family val="1"/>
      </rPr>
      <t>1.1</t>
    </r>
  </si>
  <si>
    <t xml:space="preserve">Стандартизированная тарифная ставка на 
покрытие расходов сетевой организации на подготовку  и выдачу сетевой организацией технических условий  Заявителю </t>
  </si>
  <si>
    <r>
      <t>С</t>
    </r>
    <r>
      <rPr>
        <vertAlign val="subscript"/>
        <sz val="12"/>
        <rFont val="Times New Roman"/>
        <family val="1"/>
      </rPr>
      <t>1.2</t>
    </r>
  </si>
  <si>
    <t xml:space="preserve">Стандартизированная тарифная ставка на покрытие расходов на проверку сетевой организацией выполнения Заявителем технических условий </t>
  </si>
  <si>
    <r>
      <t>С</t>
    </r>
    <r>
      <rPr>
        <vertAlign val="subscript"/>
        <sz val="12"/>
        <rFont val="Times New Roman"/>
        <family val="1"/>
      </rPr>
      <t>1.2.1</t>
    </r>
  </si>
  <si>
    <t xml:space="preserve">Стандартизированная тарифная ставка на 
покрытие расходов на выдачу уведомления об обеспечении сетевой организацией возможности  присоединения к электрическим сетям Заявителям, указанным в абзаце 6-ом пункта 24 Методических указаний по определению размера платы за технологическое присоединение к электрическим сетям </t>
  </si>
  <si>
    <r>
      <t>С</t>
    </r>
    <r>
      <rPr>
        <vertAlign val="subscript"/>
        <sz val="12"/>
        <rFont val="Times New Roman"/>
        <family val="1"/>
      </rPr>
      <t>1.2.2</t>
    </r>
  </si>
  <si>
    <t>Стандартизированная тарифная ставка на 
покрытие расходов на проверку  выполнения технических условий  Заявителями, указанными в абзаце 7-ом пункта 24 Методических указаний по определению размера платы за технологическое присоединение к электрическим сетям</t>
  </si>
  <si>
    <t xml:space="preserve">Приложение 
к предложению о размере цен (тарифов),
долгосрочных параметров регулирования
</t>
  </si>
  <si>
    <t>Расходы на мероприятия, осуществляемые при технологическом присоединении</t>
  </si>
  <si>
    <t>№
 п. п.</t>
  </si>
  <si>
    <t>Наименование мероприятий</t>
  </si>
  <si>
    <t>Распределение
необходимой 
валовой 
выручки
(руб.)</t>
  </si>
  <si>
    <t>Среднее количество
технологических присоединений</t>
  </si>
  <si>
    <t>Ставки для
расчета платы
по каждому
мероприятию
(руб/присоед.
руб/км,
руб/кВт)
(без учета НДС)</t>
  </si>
  <si>
    <t>1.</t>
  </si>
  <si>
    <t xml:space="preserve">Подготовка и выдача сетевой организацией технических условий заявителю: </t>
  </si>
  <si>
    <t xml:space="preserve">  по пстоянной схеме</t>
  </si>
  <si>
    <t xml:space="preserve">  по временной схеме</t>
  </si>
  <si>
    <t>2.</t>
  </si>
  <si>
    <t>Разработка сетевой организацией проектной документации по строительству «последней мили»</t>
  </si>
  <si>
    <t>Х</t>
  </si>
  <si>
    <t>3.</t>
  </si>
  <si>
    <t>Выполнение сетевой организацией мероприятий, связанных со строительством «последней мили»</t>
  </si>
  <si>
    <t>3.1</t>
  </si>
  <si>
    <t>строительство воздушных линий</t>
  </si>
  <si>
    <t>3.2</t>
  </si>
  <si>
    <t>строительство кабельных линий</t>
  </si>
  <si>
    <t>3.3</t>
  </si>
  <si>
    <t>строительство пунктов 
секционирования</t>
  </si>
  <si>
    <t>3.4</t>
  </si>
  <si>
    <t>строительство комплектных трансформаторных подстанций 
(КТП), распределительных трансформаторных подстанций 
(РТП) с уровнем напряжения до 35 кВ</t>
  </si>
  <si>
    <t>3.5</t>
  </si>
  <si>
    <t>строительство центров питания, подстанций уровнем 
напряжения 35 кВ и выше (ПС)</t>
  </si>
  <si>
    <t>3.6</t>
  </si>
  <si>
    <t xml:space="preserve">обеспечение средствами коммерческого учета электрической энергии </t>
  </si>
  <si>
    <t>4.</t>
  </si>
  <si>
    <t>Проверка сетевой организацией выполнения заявителем технических условий</t>
  </si>
  <si>
    <t>4.1</t>
  </si>
  <si>
    <t>Выдача сетевой организацией уведомления  об обеспечении возможности  присоединения к электрическим сетям</t>
  </si>
  <si>
    <t>4.2</t>
  </si>
  <si>
    <t>Проверка сетевой организацией  выполнения техничесих условий Заявителем</t>
  </si>
  <si>
    <t xml:space="preserve">  по пстояннойй схеме</t>
  </si>
  <si>
    <t>Р А С Ч Е Т 
необходимой валовой выручки на технологическое присоединение на 2024 год</t>
  </si>
  <si>
    <t>№ п. п.</t>
  </si>
  <si>
    <t>Показатели</t>
  </si>
  <si>
    <t>Ожидаемые данные
за текущий год</t>
  </si>
  <si>
    <t xml:space="preserve">Плановые показатели </t>
  </si>
  <si>
    <t>Расходы по выполнению мероприятий по технологическому присоединению  всего</t>
  </si>
  <si>
    <t>1.1</t>
  </si>
  <si>
    <t xml:space="preserve">Вспомогательные материалы 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</si>
  <si>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</si>
  <si>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</si>
  <si>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</si>
  <si>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</si>
  <si>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</si>
  <si>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</si>
  <si>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</si>
  <si>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</si>
  <si>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</si>
  <si>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 работы и услуги производственного характера</t>
  </si>
  <si>
    <t>1.5.2</t>
  </si>
  <si>
    <t xml:space="preserve">  налоги и сборы, уменьшающие налогооблагаемую базу на прибыль — всего</t>
  </si>
  <si>
    <t>1.5.3</t>
  </si>
  <si>
    <t xml:space="preserve">  работы и услуги непроизводственного характера, в т. ч.: 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</si>
  <si>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</si>
  <si>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</si>
  <si>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</si>
  <si>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</si>
  <si>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</si>
  <si>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</si>
  <si>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</si>
  <si>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</si>
  <si>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</si>
  <si>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
реализацией</t>
  </si>
  <si>
    <t>1.6</t>
  </si>
  <si>
    <t>Внереализационные расходы, всего</t>
  </si>
  <si>
    <t>1.6.1</t>
  </si>
  <si>
    <t xml:space="preserve"> -  расходы на услуги банков</t>
  </si>
  <si>
    <t>1.6.2</t>
  </si>
  <si>
    <t xml:space="preserve"> -  процент за пользование кредитом</t>
  </si>
  <si>
    <t>1.6.3</t>
  </si>
  <si>
    <t xml:space="preserve"> -  прочие обоснованные расходы</t>
  </si>
  <si>
    <t>1.6.4</t>
  </si>
  <si>
    <t xml:space="preserve"> -  денежные выплаты социального характера (по Коллективному   договору)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</si>
  <si>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</si>
  <si>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/ экономия средств</t>
  </si>
  <si>
    <t>Необходимая валовая выручка (сумма п. 1-3)</t>
  </si>
  <si>
    <t>Приложение №2
 к стандартам раскрытия информации субъектами
 Оптового и розничных рынков электрической энергии,
 утв. постановлением Правительства Российской Федерации
 От 21 января 2004 г. № 24 (в ред. от 30 января 2019 г.)</t>
  </si>
  <si>
    <t>ИНФОРМАЦИЯ</t>
  </si>
  <si>
    <t>максимальной мощности</t>
  </si>
  <si>
    <t>за 3 предыдущих года по каждому мероприятиюю</t>
  </si>
  <si>
    <t>Фактические расходы
на строителльство
подстанций за 3
предыдущих года
(тыс. руб.)</t>
  </si>
  <si>
    <t>Объем мощности,
введенной в 
основные фонды
за 3 предыдущих
года (кВт)</t>
  </si>
  <si>
    <t>2020 год</t>
  </si>
  <si>
    <t>1. Строительство пунктов секционирования
   (распределительных пунктов)</t>
  </si>
  <si>
    <t>2. Строительство комплектных трансформаторных
    подстанций и распределительных
    трансфрматорных подстанций с уровнем
    напряжения до 35 кВ</t>
  </si>
  <si>
    <t>3. Строительство центров питания и подстанций 
   Уровнем напряжения 35 кВ и выше</t>
  </si>
  <si>
    <t xml:space="preserve">                                                                             2021 год</t>
  </si>
  <si>
    <t xml:space="preserve">                                                                             2022 год</t>
  </si>
  <si>
    <t>Приложение №3
 к стандартам раскрытия информации субъектами
 Оптового и розничных рынков электрической энергии,
 утв. постановлением Правительства Российской Федерации
 От 21 января 2004 г. № 24 (в ред. от 30 января 2019 г.)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</si>
  <si>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</si>
  <si>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</si>
  <si>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 xml:space="preserve">Расходы на
строительство
воздушных и 
кабельных линий
электропередачи
на j-м уровне
напряжения,
фактически
построенных
за последние 3
года (тыс. руб.)
</t>
  </si>
  <si>
    <t>Длина воздушных
 и кабельных линий
электропередачи
на j-м уровне
напряжения,
фактически
построенных за
последние 3 года
(км)</t>
  </si>
  <si>
    <r>
      <t xml:space="preserve">Объем
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максимальной
мощности,
путем строительства
воздушных или
кабльных линий
за последние 3 года
(кВт)</t>
    </r>
  </si>
  <si>
    <t>1. Строительство кабельных линий
    электропередачи:</t>
  </si>
  <si>
    <t xml:space="preserve">    0,4 кВ</t>
  </si>
  <si>
    <t xml:space="preserve">    1-20 кВ</t>
  </si>
  <si>
    <t xml:space="preserve">    35 кВ</t>
  </si>
  <si>
    <t>2. Строительство воздушных линий
    электропередачи:</t>
  </si>
  <si>
    <t>2021 год</t>
  </si>
  <si>
    <t>2022 год</t>
  </si>
  <si>
    <t xml:space="preserve">Приложение № 4
к предложению о размере цен (тарифов),
долгосрочных параметров регулирования
</t>
  </si>
  <si>
    <t>Информация
об осуществлении технологического присоединения по договорам, заключенным за (9 месяцев) текущего года</t>
  </si>
  <si>
    <t>№
п/п</t>
  </si>
  <si>
    <t>Категория заявителей</t>
  </si>
  <si>
    <t>Количество договоров
(штук)</t>
  </si>
  <si>
    <t>Максимальная мощность
(кВт)</t>
  </si>
  <si>
    <t>Стоимость договоров
(без НДС) (тыс. руб.)</t>
  </si>
  <si>
    <t>0,4 кВ</t>
  </si>
  <si>
    <t>1-20 кВ</t>
  </si>
  <si>
    <t>35 кВ и 
выше</t>
  </si>
  <si>
    <t>До 15 кВт - всего, в том числе</t>
  </si>
  <si>
    <t>льготная категория</t>
  </si>
  <si>
    <t>От 15 кВт до 150 кВт  -  всего, в том числе</t>
  </si>
  <si>
    <t>От 150 кВт до 670 кВт - всего, в том числе</t>
  </si>
  <si>
    <t>по индивидуальному проекту</t>
  </si>
  <si>
    <t>От 670 кВт  - всего, в том числе</t>
  </si>
  <si>
    <t>ИТОГО:</t>
  </si>
  <si>
    <t xml:space="preserve">Приложение №5
к предложению о размере цен (тарифов),
долгосрочных параметров регулирования
</t>
  </si>
  <si>
    <t>Информаация 
о поданных заявках на технологическое присоединение за текущий год</t>
  </si>
  <si>
    <t>Итого:</t>
  </si>
  <si>
    <t>О фактических средних данных о присоединенных объемах</t>
  </si>
  <si>
    <t>за 3 предыдущих года по каждому мероприятию</t>
  </si>
  <si>
    <t>Количество заявок
(штук)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</si>
</sst>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#,##0;\-#,##0"/>
    <numFmt numFmtId="166" formatCode="#,##0.00;\-#,##0.00"/>
    <numFmt numFmtId="167" formatCode="#,##0.0"/>
    <numFmt numFmtId="168" formatCode="#,###.0"/>
    <numFmt numFmtId="169" formatCode="0.0000"/>
    <numFmt numFmtId="170" formatCode="#,##0.00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/>
    </xf>
    <xf numFmtId="0" fontId="28" fillId="2" borderId="10" xfId="52" applyFont="1" applyFill="1" applyBorder="1" applyAlignment="1">
      <alignment horizontal="center" vertical="center"/>
      <protection/>
    </xf>
    <xf numFmtId="49" fontId="29" fillId="0" borderId="10" xfId="52" applyNumberFormat="1" applyFont="1" applyFill="1" applyBorder="1" applyAlignment="1">
      <alignment horizontal="center" vertical="center"/>
      <protection/>
    </xf>
    <xf numFmtId="0" fontId="29" fillId="0" borderId="10" xfId="52" applyFont="1" applyFill="1" applyBorder="1" applyAlignment="1">
      <alignment vertical="center" wrapText="1"/>
      <protection/>
    </xf>
    <xf numFmtId="164" fontId="26" fillId="0" borderId="10" xfId="52" applyNumberFormat="1" applyFont="1" applyFill="1" applyBorder="1" applyAlignment="1">
      <alignment horizontal="center" vertical="center"/>
      <protection/>
    </xf>
    <xf numFmtId="165" fontId="26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29" fillId="0" borderId="10" xfId="52" applyNumberFormat="1" applyFont="1" applyFill="1" applyBorder="1" applyAlignment="1">
      <alignment horizontal="center" vertical="center"/>
      <protection/>
    </xf>
    <xf numFmtId="165" fontId="29" fillId="0" borderId="10" xfId="52" applyNumberFormat="1" applyFont="1" applyFill="1" applyBorder="1" applyAlignment="1">
      <alignment horizontal="center" vertical="center"/>
      <protection/>
    </xf>
    <xf numFmtId="2" fontId="30" fillId="0" borderId="10" xfId="52" applyNumberFormat="1" applyFont="1" applyFill="1" applyBorder="1" applyAlignment="1">
      <alignment horizontal="center" vertical="center"/>
      <protection/>
    </xf>
    <xf numFmtId="2" fontId="29" fillId="0" borderId="10" xfId="52" applyNumberFormat="1" applyFont="1" applyFill="1" applyBorder="1" applyAlignment="1">
      <alignment horizontal="center" vertical="center"/>
      <protection/>
    </xf>
    <xf numFmtId="0" fontId="0" fillId="5" borderId="0" xfId="0" applyFill="1" applyAlignment="1">
      <alignment/>
    </xf>
    <xf numFmtId="0" fontId="29" fillId="0" borderId="10" xfId="52" applyFont="1" applyFill="1" applyBorder="1" applyAlignment="1">
      <alignment vertical="center"/>
      <protection/>
    </xf>
    <xf numFmtId="0" fontId="29" fillId="0" borderId="10" xfId="52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8" fillId="2" borderId="10" xfId="52" applyFont="1" applyFill="1" applyBorder="1" applyAlignment="1">
      <alignment horizontal="center"/>
      <protection/>
    </xf>
    <xf numFmtId="0" fontId="29" fillId="0" borderId="10" xfId="52" applyFont="1" applyFill="1" applyBorder="1" applyAlignment="1">
      <alignment horizontal="center" vertical="center"/>
      <protection/>
    </xf>
    <xf numFmtId="166" fontId="32" fillId="0" borderId="10" xfId="0" applyNumberFormat="1" applyFont="1" applyFill="1" applyBorder="1" applyAlignment="1">
      <alignment horizontal="center"/>
    </xf>
    <xf numFmtId="164" fontId="26" fillId="0" borderId="10" xfId="52" applyNumberFormat="1" applyFont="1" applyFill="1" applyBorder="1" applyAlignment="1">
      <alignment horizontal="center"/>
      <protection/>
    </xf>
    <xf numFmtId="4" fontId="29" fillId="0" borderId="10" xfId="52" applyNumberFormat="1" applyFont="1" applyFill="1" applyBorder="1" applyAlignment="1">
      <alignment horizontal="center"/>
      <protection/>
    </xf>
    <xf numFmtId="164" fontId="29" fillId="0" borderId="10" xfId="52" applyNumberFormat="1" applyFont="1" applyFill="1" applyBorder="1" applyAlignment="1">
      <alignment horizontal="center"/>
      <protection/>
    </xf>
    <xf numFmtId="164" fontId="30" fillId="0" borderId="10" xfId="52" applyNumberFormat="1" applyFont="1" applyFill="1" applyBorder="1" applyAlignment="1">
      <alignment horizontal="center"/>
      <protection/>
    </xf>
    <xf numFmtId="49" fontId="29" fillId="0" borderId="10" xfId="52" applyNumberFormat="1" applyFont="1" applyFill="1" applyBorder="1" applyAlignment="1">
      <alignment vertical="center"/>
      <protection/>
    </xf>
    <xf numFmtId="2" fontId="33" fillId="0" borderId="10" xfId="0" applyNumberFormat="1" applyFont="1" applyFill="1" applyBorder="1" applyAlignment="1">
      <alignment horizontal="center"/>
    </xf>
    <xf numFmtId="49" fontId="29" fillId="0" borderId="10" xfId="52" applyNumberFormat="1" applyFont="1" applyFill="1" applyBorder="1" applyAlignment="1">
      <alignment vertical="center" wrapText="1"/>
      <protection/>
    </xf>
    <xf numFmtId="164" fontId="29" fillId="0" borderId="10" xfId="52" applyNumberFormat="1" applyFont="1" applyFill="1" applyBorder="1" applyAlignment="1">
      <alignment/>
      <protection/>
    </xf>
    <xf numFmtId="0" fontId="33" fillId="0" borderId="10" xfId="0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49" fontId="29" fillId="0" borderId="10" xfId="52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center" vertical="center" wrapText="1"/>
    </xf>
    <xf numFmtId="167" fontId="36" fillId="0" borderId="10" xfId="0" applyNumberFormat="1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168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27" fillId="0" borderId="10" xfId="52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horizontal="center" vertical="top"/>
      <protection/>
    </xf>
    <xf numFmtId="0" fontId="20" fillId="0" borderId="0" xfId="0" applyFont="1" applyBorder="1" applyAlignment="1">
      <alignment horizontal="right" vertical="top" wrapText="1"/>
    </xf>
    <xf numFmtId="0" fontId="31" fillId="0" borderId="0" xfId="52" applyFont="1" applyBorder="1" applyAlignment="1">
      <alignment horizont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/>
    </xf>
    <xf numFmtId="0" fontId="19" fillId="2" borderId="13" xfId="52" applyFont="1" applyFill="1" applyBorder="1" applyAlignment="1">
      <alignment horizontal="left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top"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horizontal="left" vertical="center" wrapText="1"/>
      <protection/>
    </xf>
    <xf numFmtId="0" fontId="19" fillId="0" borderId="13" xfId="52" applyFont="1" applyFill="1" applyBorder="1" applyAlignment="1">
      <alignment vertical="top" wrapText="1"/>
      <protection/>
    </xf>
    <xf numFmtId="0" fontId="19" fillId="0" borderId="13" xfId="52" applyFont="1" applyFill="1" applyBorder="1" applyAlignment="1">
      <alignment horizontal="left" vertical="top" wrapText="1"/>
      <protection/>
    </xf>
    <xf numFmtId="49" fontId="30" fillId="0" borderId="13" xfId="0" applyNumberFormat="1" applyFont="1" applyFill="1" applyBorder="1" applyAlignment="1">
      <alignment horizontal="left" wrapText="1"/>
    </xf>
    <xf numFmtId="165" fontId="30" fillId="0" borderId="13" xfId="0" applyNumberFormat="1" applyFont="1" applyFill="1" applyBorder="1" applyAlignment="1">
      <alignment horizontal="center"/>
    </xf>
    <xf numFmtId="165" fontId="30" fillId="0" borderId="13" xfId="0" applyNumberFormat="1" applyFont="1" applyFill="1" applyBorder="1" applyAlignment="1">
      <alignment horizontal="center"/>
    </xf>
    <xf numFmtId="164" fontId="30" fillId="0" borderId="13" xfId="0" applyNumberFormat="1" applyFont="1" applyFill="1" applyBorder="1" applyAlignment="1">
      <alignment horizontal="center"/>
    </xf>
    <xf numFmtId="164" fontId="30" fillId="0" borderId="13" xfId="0" applyNumberFormat="1" applyFont="1" applyFill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 wrapText="1"/>
    </xf>
    <xf numFmtId="3" fontId="30" fillId="0" borderId="13" xfId="0" applyNumberFormat="1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left" wrapText="1"/>
    </xf>
    <xf numFmtId="0" fontId="30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center" vertical="center"/>
    </xf>
    <xf numFmtId="3" fontId="36" fillId="0" borderId="13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/>
    </xf>
    <xf numFmtId="167" fontId="36" fillId="0" borderId="13" xfId="0" applyNumberFormat="1" applyFont="1" applyFill="1" applyBorder="1" applyAlignment="1">
      <alignment horizontal="center" vertical="center" wrapText="1"/>
    </xf>
    <xf numFmtId="164" fontId="36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3" fontId="34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168" fontId="34" fillId="0" borderId="13" xfId="0" applyNumberFormat="1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 horizontal="center"/>
    </xf>
    <xf numFmtId="164" fontId="34" fillId="0" borderId="13" xfId="0" applyNumberFormat="1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17"/>
  <sheetViews>
    <sheetView view="pageBreakPreview" zoomScale="90" zoomScaleSheetLayoutView="90" zoomScalePageLayoutView="0" workbookViewId="0" topLeftCell="A43">
      <selection activeCell="BF64" sqref="BF64"/>
    </sheetView>
  </sheetViews>
  <sheetFormatPr defaultColWidth="1.1484375" defaultRowHeight="15"/>
  <cols>
    <col min="1" max="16384" width="1.1484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5" customFormat="1" ht="18.75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s="5" customFormat="1" ht="18.75">
      <c r="A11" s="67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</row>
    <row r="12" spans="47:82" s="5" customFormat="1" ht="18.75">
      <c r="AU12" s="68" t="s">
        <v>7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D12" s="6"/>
    </row>
    <row r="13" spans="63:80" s="7" customFormat="1" ht="10.5"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6" spans="19:105" ht="15.75">
      <c r="S16" s="70" t="s">
        <v>8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</row>
    <row r="17" spans="19:105" s="7" customFormat="1" ht="10.5">
      <c r="S17" s="69" t="s">
        <v>9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</row>
    <row r="18" spans="19:105" ht="15.75">
      <c r="S18" s="70" t="s">
        <v>10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36" spans="1:12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3" t="s">
        <v>11</v>
      </c>
    </row>
    <row r="37" spans="1:12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3" t="s">
        <v>12</v>
      </c>
    </row>
    <row r="38" spans="1:12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3" t="s">
        <v>13</v>
      </c>
    </row>
    <row r="41" spans="1:123" ht="18.75">
      <c r="A41" s="71" t="s">
        <v>14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</row>
    <row r="45" spans="1:123" ht="15.75">
      <c r="A45" s="8" t="s">
        <v>15</v>
      </c>
      <c r="U45" s="72" t="s">
        <v>16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7" spans="1:123" ht="15.75">
      <c r="A47" s="8" t="s">
        <v>17</v>
      </c>
      <c r="Z47" s="72" t="s">
        <v>10</v>
      </c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</row>
    <row r="49" spans="1:123" ht="15.75">
      <c r="A49" s="8" t="s">
        <v>18</v>
      </c>
      <c r="R49" s="72" t="s">
        <v>19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</row>
    <row r="51" spans="1:123" ht="15.75">
      <c r="A51" s="8" t="s">
        <v>20</v>
      </c>
      <c r="R51" s="72" t="s">
        <v>19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</row>
    <row r="53" spans="1:123" ht="15.75">
      <c r="A53" s="8" t="s">
        <v>21</v>
      </c>
      <c r="F53" s="73" t="s">
        <v>22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</row>
    <row r="55" spans="1:123" ht="15.75">
      <c r="A55" s="8" t="s">
        <v>23</v>
      </c>
      <c r="F55" s="73" t="s">
        <v>24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</row>
    <row r="57" spans="1:123" ht="15.75">
      <c r="A57" s="8" t="s">
        <v>25</v>
      </c>
      <c r="T57" s="72" t="s">
        <v>26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</row>
    <row r="59" spans="1:123" ht="15.75">
      <c r="A59" s="8" t="s">
        <v>27</v>
      </c>
      <c r="X59" s="74" t="s">
        <v>28</v>
      </c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</row>
    <row r="61" spans="1:123" ht="15.75">
      <c r="A61" s="8" t="s">
        <v>29</v>
      </c>
      <c r="T61" s="73" t="s">
        <v>30</v>
      </c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</row>
    <row r="63" spans="1:123" ht="15.75">
      <c r="A63" s="8" t="s">
        <v>31</v>
      </c>
      <c r="F63" s="73" t="s">
        <v>30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</row>
    <row r="95" ht="15.75">
      <c r="P95"/>
    </row>
    <row r="301" spans="1:123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3" t="s">
        <v>1</v>
      </c>
    </row>
    <row r="302" spans="1:123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3" t="s">
        <v>2</v>
      </c>
    </row>
    <row r="303" spans="1:123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3" t="s">
        <v>3</v>
      </c>
    </row>
    <row r="309" spans="1:123" ht="18.75">
      <c r="A309" s="67" t="s">
        <v>32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</row>
    <row r="310" spans="1:123" ht="18.75">
      <c r="A310" s="67" t="s">
        <v>33</v>
      </c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</row>
    <row r="311" spans="1:123" ht="18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10" t="s">
        <v>34</v>
      </c>
      <c r="BJ311" s="5"/>
      <c r="BK311" s="75" t="s">
        <v>35</v>
      </c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5"/>
      <c r="CD311" s="6" t="s">
        <v>36</v>
      </c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</row>
    <row r="312" spans="1:123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69" t="s">
        <v>37</v>
      </c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</row>
    <row r="315" spans="19:105" ht="15.75">
      <c r="S315" s="70" t="s">
        <v>38</v>
      </c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</row>
    <row r="316" spans="1:123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9" t="s">
        <v>9</v>
      </c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</row>
    <row r="317" spans="19:105" ht="15.75"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</row>
  </sheetData>
  <sheetProtection selectLockedCells="1" selectUnlockedCells="1"/>
  <mergeCells count="25">
    <mergeCell ref="S317:DA317"/>
    <mergeCell ref="A309:DS309"/>
    <mergeCell ref="A310:DS310"/>
    <mergeCell ref="BK311:CB311"/>
    <mergeCell ref="BK312:CB312"/>
    <mergeCell ref="S315:DA315"/>
    <mergeCell ref="S316:DA316"/>
    <mergeCell ref="F53:AF53"/>
    <mergeCell ref="F55:AF55"/>
    <mergeCell ref="T57:DS57"/>
    <mergeCell ref="X59:BR59"/>
    <mergeCell ref="T61:BD61"/>
    <mergeCell ref="F63:AC63"/>
    <mergeCell ref="S18:DA18"/>
    <mergeCell ref="A41:DS41"/>
    <mergeCell ref="U45:DS45"/>
    <mergeCell ref="Z47:DS47"/>
    <mergeCell ref="R49:DS49"/>
    <mergeCell ref="R51:DS51"/>
    <mergeCell ref="A10:DS10"/>
    <mergeCell ref="A11:DS11"/>
    <mergeCell ref="AU12:CB12"/>
    <mergeCell ref="BK13:CB13"/>
    <mergeCell ref="S16:DA16"/>
    <mergeCell ref="S17:DA17"/>
  </mergeCells>
  <hyperlinks>
    <hyperlink ref="X59" r:id="rId1" display="gorsvet@mail.ru"/>
  </hyperlinks>
  <printOptions/>
  <pageMargins left="0.39375" right="0.39375" top="0.7875" bottom="0.39375" header="0.27569444444444446" footer="0.5118055555555555"/>
  <pageSetup horizontalDpi="300" verticalDpi="3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82"/>
  <sheetViews>
    <sheetView view="pageBreakPreview" zoomScale="90" zoomScaleSheetLayoutView="90" zoomScalePageLayoutView="0" workbookViewId="0" topLeftCell="A13">
      <selection activeCell="AH18" sqref="AH18:AW18"/>
    </sheetView>
  </sheetViews>
  <sheetFormatPr defaultColWidth="1.1484375" defaultRowHeight="15"/>
  <cols>
    <col min="1" max="6" width="1.1484375" style="1" customWidth="1"/>
    <col min="7" max="33" width="0" style="1" hidden="1" customWidth="1"/>
    <col min="34" max="34" width="1.28515625" style="1" customWidth="1"/>
    <col min="35" max="48" width="1.1484375" style="1" customWidth="1"/>
    <col min="49" max="49" width="29.7109375" style="1" customWidth="1"/>
    <col min="50" max="64" width="1.1484375" style="1" customWidth="1"/>
    <col min="65" max="65" width="0" style="1" hidden="1" customWidth="1"/>
    <col min="66" max="81" width="1.1484375" style="1" customWidth="1"/>
    <col min="82" max="82" width="1.28515625" style="1" customWidth="1"/>
    <col min="83" max="87" width="0" style="1" hidden="1" customWidth="1"/>
    <col min="88" max="105" width="1.1484375" style="1" customWidth="1"/>
    <col min="106" max="109" width="0" style="1" hidden="1" customWidth="1"/>
    <col min="110" max="243" width="1.1484375" style="1" customWidth="1"/>
  </cols>
  <sheetData>
    <row r="1" spans="102:110" s="2" customFormat="1" ht="11.25">
      <c r="CX1" s="3" t="s">
        <v>39</v>
      </c>
      <c r="DD1" s="3" t="s">
        <v>11</v>
      </c>
      <c r="DF1" s="3"/>
    </row>
    <row r="2" spans="102:110" s="2" customFormat="1" ht="11.25">
      <c r="CX2" s="3" t="s">
        <v>12</v>
      </c>
      <c r="DD2" s="3" t="s">
        <v>12</v>
      </c>
      <c r="DF2" s="3"/>
    </row>
    <row r="3" spans="102:110" s="2" customFormat="1" ht="11.25">
      <c r="CX3" s="3" t="s">
        <v>13</v>
      </c>
      <c r="DD3" s="3" t="s">
        <v>13</v>
      </c>
      <c r="DF3" s="3"/>
    </row>
    <row r="5" spans="1:109" s="11" customFormat="1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</row>
    <row r="6" spans="1:109" ht="18.75">
      <c r="A6" s="67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</row>
    <row r="7" spans="1:109" ht="18.75">
      <c r="A7" s="67" t="s">
        <v>41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</row>
    <row r="8" spans="1:109" ht="18.75">
      <c r="A8" s="67" t="s">
        <v>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</row>
    <row r="9" spans="1:109" ht="18.75">
      <c r="A9" s="71" t="s">
        <v>43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</row>
    <row r="10" spans="1:109" ht="8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</row>
    <row r="12" spans="1:109" ht="15.75">
      <c r="A12" s="91" t="s">
        <v>44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 t="s">
        <v>45</v>
      </c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 t="s">
        <v>40</v>
      </c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</row>
    <row r="13" spans="1:109" ht="17.25" customHeight="1">
      <c r="A13" s="92" t="s">
        <v>46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1" t="s">
        <v>47</v>
      </c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3" t="s">
        <v>48</v>
      </c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 t="s">
        <v>49</v>
      </c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</row>
    <row r="14" spans="1:109" ht="1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</row>
    <row r="15" spans="1:110" s="13" customFormat="1" ht="144" customHeight="1">
      <c r="A15" s="92" t="s">
        <v>50</v>
      </c>
      <c r="B15" s="92"/>
      <c r="C15" s="92"/>
      <c r="D15" s="92"/>
      <c r="E15" s="92"/>
      <c r="F15" s="92"/>
      <c r="G15" s="92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5" t="s">
        <v>51</v>
      </c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 t="s">
        <v>52</v>
      </c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98"/>
      <c r="CG15" s="98"/>
      <c r="CH15" s="98"/>
      <c r="CI15" s="98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9"/>
      <c r="DC15" s="99"/>
      <c r="DD15" s="99"/>
      <c r="DE15" s="99"/>
      <c r="DF15" s="12"/>
    </row>
    <row r="16" spans="1:110" s="13" customFormat="1" ht="63" customHeight="1">
      <c r="A16" s="92" t="s">
        <v>53</v>
      </c>
      <c r="B16" s="92"/>
      <c r="C16" s="92"/>
      <c r="D16" s="92"/>
      <c r="E16" s="92"/>
      <c r="F16" s="92"/>
      <c r="G16" s="92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00" t="s">
        <v>54</v>
      </c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96" t="s">
        <v>52</v>
      </c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7">
        <v>20968.2</v>
      </c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8"/>
      <c r="CF16" s="98"/>
      <c r="CG16" s="98"/>
      <c r="CH16" s="98"/>
      <c r="CI16" s="98"/>
      <c r="CJ16" s="97">
        <f>BN16</f>
        <v>20968.2</v>
      </c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9"/>
      <c r="DC16" s="99"/>
      <c r="DD16" s="99"/>
      <c r="DE16" s="99"/>
      <c r="DF16" s="12"/>
    </row>
    <row r="17" spans="1:110" s="13" customFormat="1" ht="63" customHeight="1">
      <c r="A17" s="92" t="s">
        <v>55</v>
      </c>
      <c r="B17" s="92"/>
      <c r="C17" s="92"/>
      <c r="D17" s="92"/>
      <c r="E17" s="92"/>
      <c r="F17" s="92"/>
      <c r="G17" s="92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01" t="s">
        <v>56</v>
      </c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96" t="s">
        <v>52</v>
      </c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98"/>
      <c r="CG17" s="98"/>
      <c r="CH17" s="98"/>
      <c r="CI17" s="98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9"/>
      <c r="DC17" s="99"/>
      <c r="DD17" s="99"/>
      <c r="DE17" s="99"/>
      <c r="DF17" s="12"/>
    </row>
    <row r="18" spans="1:110" s="13" customFormat="1" ht="128.25" customHeight="1">
      <c r="A18" s="92" t="s">
        <v>57</v>
      </c>
      <c r="B18" s="92"/>
      <c r="C18" s="92"/>
      <c r="D18" s="92"/>
      <c r="E18" s="92"/>
      <c r="F18" s="92"/>
      <c r="G18" s="92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02" t="s">
        <v>58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96" t="s">
        <v>52</v>
      </c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7">
        <v>28572.38</v>
      </c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>
        <f>BN18</f>
        <v>28572.38</v>
      </c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12"/>
    </row>
    <row r="19" spans="1:110" s="13" customFormat="1" ht="109.5" customHeight="1">
      <c r="A19" s="92" t="s">
        <v>59</v>
      </c>
      <c r="B19" s="92"/>
      <c r="C19" s="92"/>
      <c r="D19" s="92"/>
      <c r="E19" s="92"/>
      <c r="F19" s="92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03" t="s">
        <v>60</v>
      </c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96" t="s">
        <v>52</v>
      </c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7">
        <v>36304.74</v>
      </c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8"/>
      <c r="CF19" s="98"/>
      <c r="CG19" s="98"/>
      <c r="CH19" s="98"/>
      <c r="CI19" s="98"/>
      <c r="CJ19" s="97">
        <f>BN19</f>
        <v>36304.74</v>
      </c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8"/>
      <c r="DC19" s="98"/>
      <c r="DD19" s="98"/>
      <c r="DE19" s="98"/>
      <c r="DF19" s="12"/>
    </row>
    <row r="20" spans="50:110" ht="15.75"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5"/>
      <c r="CX20" s="15"/>
      <c r="CY20" s="15"/>
      <c r="CZ20" s="15"/>
      <c r="DA20" s="15"/>
      <c r="DB20" s="15"/>
      <c r="DC20" s="15"/>
      <c r="DD20" s="15"/>
      <c r="DE20" s="15"/>
      <c r="DF20" s="15"/>
    </row>
    <row r="21" spans="50:110" ht="15.75"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5"/>
      <c r="CX21" s="15"/>
      <c r="CY21" s="15"/>
      <c r="CZ21" s="15"/>
      <c r="DA21" s="15"/>
      <c r="DB21" s="15"/>
      <c r="DC21" s="15"/>
      <c r="DD21" s="15"/>
      <c r="DE21" s="15"/>
      <c r="DF21" s="15"/>
    </row>
    <row r="22" spans="50:110" ht="15.75"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5"/>
      <c r="CX22" s="15"/>
      <c r="CY22" s="15"/>
      <c r="CZ22" s="15"/>
      <c r="DA22" s="15"/>
      <c r="DB22" s="15"/>
      <c r="DC22" s="15"/>
      <c r="DD22" s="15"/>
      <c r="DE22" s="15"/>
      <c r="DF22" s="15"/>
    </row>
    <row r="23" spans="50:110" ht="15.75"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5"/>
      <c r="CX23" s="15"/>
      <c r="CY23" s="15"/>
      <c r="CZ23" s="15"/>
      <c r="DA23" s="15"/>
      <c r="DB23" s="15"/>
      <c r="DC23" s="15"/>
      <c r="DD23" s="15"/>
      <c r="DE23" s="15"/>
      <c r="DF23" s="15"/>
    </row>
    <row r="24" spans="50:110" ht="15.75"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5"/>
      <c r="CX24" s="15"/>
      <c r="CY24" s="15"/>
      <c r="CZ24" s="15"/>
      <c r="DA24" s="15"/>
      <c r="DB24" s="15"/>
      <c r="DC24" s="15"/>
      <c r="DD24" s="15"/>
      <c r="DE24" s="15"/>
      <c r="DF24" s="15"/>
    </row>
    <row r="25" spans="50:110" ht="15.75"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5"/>
      <c r="CX25" s="15"/>
      <c r="CY25" s="15"/>
      <c r="CZ25" s="15"/>
      <c r="DA25" s="15"/>
      <c r="DB25" s="15"/>
      <c r="DC25" s="15"/>
      <c r="DD25" s="15"/>
      <c r="DE25" s="15"/>
      <c r="DF25" s="15"/>
    </row>
    <row r="26" spans="50:110" ht="15.75"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5"/>
      <c r="CX26" s="15"/>
      <c r="CY26" s="15"/>
      <c r="CZ26" s="15"/>
      <c r="DA26" s="15"/>
      <c r="DB26" s="15"/>
      <c r="DC26" s="15"/>
      <c r="DD26" s="15"/>
      <c r="DE26" s="15"/>
      <c r="DF26" s="15"/>
    </row>
    <row r="27" spans="50:110" ht="15.75"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5"/>
      <c r="CX27" s="15"/>
      <c r="CY27" s="15"/>
      <c r="CZ27" s="15"/>
      <c r="DA27" s="15"/>
      <c r="DB27" s="15"/>
      <c r="DC27" s="15"/>
      <c r="DD27" s="15"/>
      <c r="DE27" s="15"/>
      <c r="DF27" s="15"/>
    </row>
    <row r="28" spans="50:110" ht="15.75"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5"/>
      <c r="CX28" s="15"/>
      <c r="CY28" s="15"/>
      <c r="CZ28" s="15"/>
      <c r="DA28" s="15"/>
      <c r="DB28" s="15"/>
      <c r="DC28" s="15"/>
      <c r="DD28" s="15"/>
      <c r="DE28" s="15"/>
      <c r="DF28" s="15"/>
    </row>
    <row r="29" spans="50:110" ht="15.75"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5"/>
      <c r="CX29" s="15"/>
      <c r="CY29" s="15"/>
      <c r="CZ29" s="15"/>
      <c r="DA29" s="15"/>
      <c r="DB29" s="15"/>
      <c r="DC29" s="15"/>
      <c r="DD29" s="15"/>
      <c r="DE29" s="15"/>
      <c r="DF29" s="15"/>
    </row>
    <row r="30" spans="50:103" ht="15.75"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6"/>
      <c r="CW30" s="17"/>
      <c r="CX30" s="17"/>
      <c r="CY30" s="17"/>
    </row>
    <row r="31" spans="50:103" ht="15.75"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6"/>
      <c r="CW31" s="17"/>
      <c r="CX31" s="17"/>
      <c r="CY31" s="17"/>
    </row>
    <row r="32" spans="50:103" ht="15.75"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6"/>
      <c r="CW32" s="17"/>
      <c r="CX32" s="17"/>
      <c r="CY32" s="17"/>
    </row>
    <row r="33" spans="50:103" ht="15.75"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6"/>
      <c r="CW33" s="17"/>
      <c r="CX33" s="17"/>
      <c r="CY33" s="17"/>
    </row>
    <row r="34" spans="50:103" ht="15.75"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6"/>
      <c r="CW34" s="17"/>
      <c r="CX34" s="17"/>
      <c r="CY34" s="17"/>
    </row>
    <row r="35" spans="50:103" ht="15.75"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6"/>
      <c r="CW35" s="17"/>
      <c r="CX35" s="17"/>
      <c r="CY35" s="17"/>
    </row>
    <row r="36" spans="50:103" ht="15.75"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6"/>
      <c r="CW36" s="17"/>
      <c r="CX36" s="17"/>
      <c r="CY36" s="17"/>
    </row>
    <row r="37" spans="50:103" ht="15.75"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6"/>
      <c r="CW37" s="17"/>
      <c r="CX37" s="17"/>
      <c r="CY37" s="17"/>
    </row>
    <row r="38" spans="50:103" ht="15.75"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7"/>
      <c r="CW38" s="17"/>
      <c r="CX38" s="17"/>
      <c r="CY38" s="17"/>
    </row>
    <row r="39" spans="50:103" ht="15.75"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7"/>
      <c r="CW39" s="17"/>
      <c r="CX39" s="17"/>
      <c r="CY39" s="17"/>
    </row>
    <row r="40" spans="50:103" ht="15.75"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7"/>
      <c r="CW40" s="17"/>
      <c r="CX40" s="17"/>
      <c r="CY40" s="17"/>
    </row>
    <row r="41" spans="50:103" ht="15.75"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7"/>
      <c r="CW41" s="17"/>
      <c r="CX41" s="17"/>
      <c r="CY41" s="17"/>
    </row>
    <row r="42" spans="50:103" ht="15.75"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7"/>
      <c r="CW42" s="17"/>
      <c r="CX42" s="17"/>
      <c r="CY42" s="17"/>
    </row>
    <row r="43" spans="50:103" ht="15.75"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7"/>
      <c r="CW43" s="17"/>
      <c r="CX43" s="17"/>
      <c r="CY43" s="17"/>
    </row>
    <row r="44" spans="50:103" ht="15.75"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7"/>
      <c r="CW44" s="17"/>
      <c r="CX44" s="17"/>
      <c r="CY44" s="17"/>
    </row>
    <row r="45" spans="50:103" ht="15.75"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7"/>
      <c r="CW45" s="17"/>
      <c r="CX45" s="17"/>
      <c r="CY45" s="17"/>
    </row>
    <row r="46" spans="50:103" ht="15.75"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7"/>
      <c r="CW46" s="17"/>
      <c r="CX46" s="17"/>
      <c r="CY46" s="17"/>
    </row>
    <row r="47" spans="50:103" ht="15.75"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7"/>
      <c r="CW47" s="17"/>
      <c r="CX47" s="17"/>
      <c r="CY47" s="17"/>
    </row>
    <row r="48" spans="50:103" ht="15.75"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7"/>
      <c r="CW48" s="17"/>
      <c r="CX48" s="17"/>
      <c r="CY48" s="17"/>
    </row>
    <row r="49" spans="50:103" ht="15.75"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7"/>
      <c r="CW49" s="17"/>
      <c r="CX49" s="17"/>
      <c r="CY49" s="17"/>
    </row>
    <row r="50" spans="50:103" ht="15.75"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7"/>
      <c r="CW50" s="17"/>
      <c r="CX50" s="17"/>
      <c r="CY50" s="17"/>
    </row>
    <row r="51" spans="50:103" ht="15.75"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7"/>
      <c r="CW51" s="17"/>
      <c r="CX51" s="17"/>
      <c r="CY51" s="17"/>
    </row>
    <row r="52" spans="50:103" ht="15.75"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7"/>
      <c r="CW52" s="17"/>
      <c r="CX52" s="17"/>
      <c r="CY52" s="17"/>
    </row>
    <row r="53" spans="50:103" ht="15.75"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7"/>
      <c r="CW53" s="17"/>
      <c r="CX53" s="17"/>
      <c r="CY53" s="17"/>
    </row>
    <row r="54" spans="50:103" ht="15.75"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7"/>
      <c r="CW54" s="17"/>
      <c r="CX54" s="17"/>
      <c r="CY54" s="17"/>
    </row>
    <row r="55" spans="50:103" ht="15.75"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7"/>
      <c r="CW55" s="17"/>
      <c r="CX55" s="17"/>
      <c r="CY55" s="17"/>
    </row>
    <row r="56" spans="50:103" ht="15.75"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7"/>
      <c r="CW56" s="17"/>
      <c r="CX56" s="17"/>
      <c r="CY56" s="17"/>
    </row>
    <row r="57" spans="50:103" ht="15.75"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7"/>
      <c r="CW57" s="17"/>
      <c r="CX57" s="17"/>
      <c r="CY57" s="17"/>
    </row>
    <row r="58" spans="50:103" ht="15.75"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7"/>
      <c r="CW58" s="17"/>
      <c r="CX58" s="17"/>
      <c r="CY58" s="17"/>
    </row>
    <row r="59" spans="50:99" ht="15.75"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</row>
    <row r="60" spans="50:99" ht="15.75"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</row>
    <row r="61" spans="50:99" ht="15.75"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</row>
    <row r="62" spans="50:99" ht="15.75"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</row>
    <row r="63" spans="50:99" ht="15.75"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</row>
    <row r="64" spans="50:99" ht="15.75"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</row>
    <row r="65" spans="50:99" ht="15.75"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</row>
    <row r="66" spans="50:99" ht="15.75"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</row>
    <row r="67" spans="50:99" ht="15.75"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</row>
    <row r="68" spans="50:99" ht="15.75"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</row>
    <row r="69" spans="50:99" ht="15.75"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</row>
    <row r="70" spans="50:99" ht="15.75"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</row>
    <row r="71" spans="50:99" ht="15.75"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</row>
    <row r="72" spans="50:99" ht="15.75"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</row>
    <row r="73" spans="50:99" ht="15.75"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</row>
    <row r="74" spans="50:99" ht="15.75"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</row>
    <row r="75" spans="50:99" ht="15.75"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</row>
    <row r="76" spans="50:99" ht="15.75"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</row>
    <row r="77" spans="50:99" ht="15.75"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</row>
    <row r="78" spans="50:99" ht="15.75"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</row>
    <row r="79" spans="50:99" ht="15.75"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</row>
    <row r="80" spans="50:99" ht="15.75"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</row>
    <row r="81" spans="50:99" ht="15.75"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</row>
    <row r="82" spans="50:99" ht="15.75"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</row>
  </sheetData>
  <sheetProtection selectLockedCells="1" selectUnlockedCells="1"/>
  <mergeCells count="39">
    <mergeCell ref="A19:F19"/>
    <mergeCell ref="AH19:AW19"/>
    <mergeCell ref="AX19:BM19"/>
    <mergeCell ref="BN19:CD19"/>
    <mergeCell ref="CJ19:DA19"/>
    <mergeCell ref="A17:G17"/>
    <mergeCell ref="AH17:AW17"/>
    <mergeCell ref="AX17:BM17"/>
    <mergeCell ref="BN17:CD17"/>
    <mergeCell ref="CJ17:DA17"/>
    <mergeCell ref="A18:G18"/>
    <mergeCell ref="AH18:AW18"/>
    <mergeCell ref="AX18:BM18"/>
    <mergeCell ref="BN18:CI18"/>
    <mergeCell ref="CJ18:DE18"/>
    <mergeCell ref="A15:G15"/>
    <mergeCell ref="AH15:AW15"/>
    <mergeCell ref="AX15:BM15"/>
    <mergeCell ref="BN15:CD15"/>
    <mergeCell ref="CJ15:DA15"/>
    <mergeCell ref="A16:G16"/>
    <mergeCell ref="AH16:AW16"/>
    <mergeCell ref="AX16:BM16"/>
    <mergeCell ref="BN16:CD16"/>
    <mergeCell ref="CJ16:DA16"/>
    <mergeCell ref="A13:AW13"/>
    <mergeCell ref="AX13:BM13"/>
    <mergeCell ref="BN13:CI14"/>
    <mergeCell ref="CJ13:DE14"/>
    <mergeCell ref="A14:AW14"/>
    <mergeCell ref="AX14:BM14"/>
    <mergeCell ref="A6:DE6"/>
    <mergeCell ref="A7:DE7"/>
    <mergeCell ref="A8:DE8"/>
    <mergeCell ref="A9:DE9"/>
    <mergeCell ref="A10:DE10"/>
    <mergeCell ref="A12:AW12"/>
    <mergeCell ref="AX12:BM12"/>
    <mergeCell ref="BN12:DE12"/>
  </mergeCells>
  <printOptions/>
  <pageMargins left="1.18125" right="0.39375" top="1.1020833333333333" bottom="0.39375" header="0.5902777777777778" footer="0.5118055555555555"/>
  <pageSetup horizontalDpi="300" verticalDpi="300" orientation="portrait" paperSize="9" scale="76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1"/>
  <sheetViews>
    <sheetView view="pageBreakPreview" zoomScale="90" zoomScaleSheetLayoutView="90" zoomScalePageLayoutView="0" workbookViewId="0" topLeftCell="A9">
      <selection activeCell="G6" sqref="G6"/>
    </sheetView>
  </sheetViews>
  <sheetFormatPr defaultColWidth="11.57421875" defaultRowHeight="15"/>
  <cols>
    <col min="1" max="1" width="6.00390625" style="0" customWidth="1"/>
    <col min="2" max="2" width="35.140625" style="0" customWidth="1"/>
    <col min="3" max="3" width="14.421875" style="0" customWidth="1"/>
    <col min="4" max="4" width="15.00390625" style="0" customWidth="1"/>
    <col min="5" max="5" width="20.28125" style="0" customWidth="1"/>
  </cols>
  <sheetData>
    <row r="1" spans="3:33" ht="42.75" customHeight="1">
      <c r="C1" s="2"/>
      <c r="D1" s="76" t="s">
        <v>61</v>
      </c>
      <c r="E1" s="7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11</v>
      </c>
    </row>
    <row r="2" spans="3:33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 t="s">
        <v>12</v>
      </c>
    </row>
    <row r="3" spans="1:33" ht="15">
      <c r="A3" s="77" t="s">
        <v>62</v>
      </c>
      <c r="B3" s="77"/>
      <c r="C3" s="77"/>
      <c r="D3" s="77"/>
      <c r="E3" s="7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 t="s">
        <v>13</v>
      </c>
    </row>
    <row r="4" spans="3:29" ht="12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 t="s">
        <v>11</v>
      </c>
    </row>
    <row r="5" spans="1:5" ht="12.75" customHeight="1">
      <c r="A5" s="78" t="s">
        <v>63</v>
      </c>
      <c r="B5" s="79" t="s">
        <v>64</v>
      </c>
      <c r="C5" s="78" t="s">
        <v>65</v>
      </c>
      <c r="D5" s="78" t="s">
        <v>66</v>
      </c>
      <c r="E5" s="78" t="s">
        <v>67</v>
      </c>
    </row>
    <row r="6" spans="1:5" ht="93" customHeight="1">
      <c r="A6" s="78"/>
      <c r="B6" s="79"/>
      <c r="C6" s="78"/>
      <c r="D6" s="78"/>
      <c r="E6" s="78"/>
    </row>
    <row r="7" spans="1:5" ht="15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6" ht="42.75" customHeight="1">
      <c r="A8" s="19" t="s">
        <v>68</v>
      </c>
      <c r="B8" s="20" t="s">
        <v>69</v>
      </c>
      <c r="C8" s="21">
        <f>C9</f>
        <v>426353.3333333333</v>
      </c>
      <c r="D8" s="22">
        <f>D9</f>
        <v>20.333333333333332</v>
      </c>
      <c r="E8" s="21">
        <f>C8/D8</f>
        <v>20968.196721311477</v>
      </c>
      <c r="F8" s="23"/>
    </row>
    <row r="9" spans="1:6" ht="17.25" customHeight="1">
      <c r="A9" s="19"/>
      <c r="B9" s="20" t="s">
        <v>70</v>
      </c>
      <c r="C9" s="24">
        <f>(434.36+383.96+460.74)/3*1000</f>
        <v>426353.3333333333</v>
      </c>
      <c r="D9" s="25">
        <f>(23+17+21)/3</f>
        <v>20.333333333333332</v>
      </c>
      <c r="E9" s="24">
        <f>C9/D9</f>
        <v>20968.196721311477</v>
      </c>
      <c r="F9" s="23"/>
    </row>
    <row r="10" spans="1:6" ht="17.25" customHeight="1">
      <c r="A10" s="19"/>
      <c r="B10" s="20" t="s">
        <v>71</v>
      </c>
      <c r="C10" s="24">
        <f>C9</f>
        <v>426353.3333333333</v>
      </c>
      <c r="D10" s="25">
        <f>D9</f>
        <v>20.333333333333332</v>
      </c>
      <c r="E10" s="24">
        <f>C10/D10</f>
        <v>20968.196721311477</v>
      </c>
      <c r="F10" s="23"/>
    </row>
    <row r="11" spans="1:6" ht="45">
      <c r="A11" s="19" t="s">
        <v>72</v>
      </c>
      <c r="B11" s="20" t="s">
        <v>73</v>
      </c>
      <c r="C11" s="24" t="s">
        <v>74</v>
      </c>
      <c r="D11" s="24" t="s">
        <v>74</v>
      </c>
      <c r="E11" s="26" t="s">
        <v>74</v>
      </c>
      <c r="F11" s="23"/>
    </row>
    <row r="12" spans="1:8" ht="45">
      <c r="A12" s="19" t="s">
        <v>75</v>
      </c>
      <c r="B12" s="20" t="s">
        <v>76</v>
      </c>
      <c r="C12" s="24"/>
      <c r="D12" s="24"/>
      <c r="E12" s="27"/>
      <c r="F12" s="23"/>
      <c r="H12" s="28"/>
    </row>
    <row r="13" spans="1:6" ht="15">
      <c r="A13" s="19" t="s">
        <v>77</v>
      </c>
      <c r="B13" s="29" t="s">
        <v>78</v>
      </c>
      <c r="C13" s="24"/>
      <c r="D13" s="24"/>
      <c r="E13" s="24"/>
      <c r="F13" s="23"/>
    </row>
    <row r="14" spans="1:6" ht="15">
      <c r="A14" s="19" t="s">
        <v>79</v>
      </c>
      <c r="B14" s="20" t="s">
        <v>80</v>
      </c>
      <c r="C14" s="24"/>
      <c r="D14" s="24"/>
      <c r="E14" s="27"/>
      <c r="F14" s="23"/>
    </row>
    <row r="15" spans="1:6" ht="30">
      <c r="A15" s="19" t="s">
        <v>81</v>
      </c>
      <c r="B15" s="30" t="s">
        <v>82</v>
      </c>
      <c r="C15" s="24"/>
      <c r="D15" s="24"/>
      <c r="E15" s="24"/>
      <c r="F15" s="23"/>
    </row>
    <row r="16" spans="1:6" ht="90">
      <c r="A16" s="19" t="s">
        <v>83</v>
      </c>
      <c r="B16" s="30" t="s">
        <v>84</v>
      </c>
      <c r="C16" s="24"/>
      <c r="D16" s="24"/>
      <c r="E16" s="27"/>
      <c r="F16" s="23"/>
    </row>
    <row r="17" spans="1:6" ht="45">
      <c r="A17" s="19" t="s">
        <v>85</v>
      </c>
      <c r="B17" s="30" t="s">
        <v>86</v>
      </c>
      <c r="C17" s="24"/>
      <c r="D17" s="24"/>
      <c r="E17" s="27"/>
      <c r="F17" s="23"/>
    </row>
    <row r="18" spans="1:6" ht="45">
      <c r="A18" s="19" t="s">
        <v>87</v>
      </c>
      <c r="B18" s="30" t="s">
        <v>88</v>
      </c>
      <c r="C18" s="24"/>
      <c r="D18" s="24"/>
      <c r="E18" s="27"/>
      <c r="F18" s="23"/>
    </row>
    <row r="19" spans="1:6" ht="45">
      <c r="A19" s="19" t="s">
        <v>89</v>
      </c>
      <c r="B19" s="30" t="s">
        <v>90</v>
      </c>
      <c r="C19" s="21">
        <f>C20</f>
        <v>629943.3333333334</v>
      </c>
      <c r="D19" s="22">
        <f>D20</f>
        <v>20.333333333333332</v>
      </c>
      <c r="E19" s="21">
        <f>C19/D19</f>
        <v>30980.81967213115</v>
      </c>
      <c r="F19" s="23"/>
    </row>
    <row r="20" spans="1:6" ht="15">
      <c r="A20" s="19"/>
      <c r="B20" s="20" t="s">
        <v>70</v>
      </c>
      <c r="C20" s="24">
        <f>(630.24+593.83+665.76)/3*1000</f>
        <v>629943.3333333334</v>
      </c>
      <c r="D20" s="25">
        <f>D9</f>
        <v>20.333333333333332</v>
      </c>
      <c r="E20" s="24">
        <f>C20/D20</f>
        <v>30980.81967213115</v>
      </c>
      <c r="F20" s="23"/>
    </row>
    <row r="21" spans="1:6" ht="15">
      <c r="A21" s="19"/>
      <c r="B21" s="20" t="s">
        <v>71</v>
      </c>
      <c r="C21" s="24">
        <f>C20</f>
        <v>629943.3333333334</v>
      </c>
      <c r="D21" s="25">
        <f>D10</f>
        <v>20.333333333333332</v>
      </c>
      <c r="E21" s="24">
        <f>E20</f>
        <v>30980.81967213115</v>
      </c>
      <c r="F21" s="23"/>
    </row>
    <row r="22" spans="1:6" ht="60">
      <c r="A22" s="19" t="s">
        <v>91</v>
      </c>
      <c r="B22" s="30" t="s">
        <v>92</v>
      </c>
      <c r="C22" s="21">
        <f>(361.46+430.78+407.8)/3*1000</f>
        <v>400013.3333333333</v>
      </c>
      <c r="D22" s="22">
        <v>14</v>
      </c>
      <c r="E22" s="21">
        <f aca="true" t="shared" si="0" ref="E22:E27">C22/D22</f>
        <v>28572.38095238095</v>
      </c>
      <c r="F22" s="23"/>
    </row>
    <row r="23" spans="1:6" ht="15">
      <c r="A23" s="19"/>
      <c r="B23" s="20" t="s">
        <v>70</v>
      </c>
      <c r="C23" s="24">
        <f>C22</f>
        <v>400013.3333333333</v>
      </c>
      <c r="D23" s="25">
        <f>D22</f>
        <v>14</v>
      </c>
      <c r="E23" s="24">
        <f t="shared" si="0"/>
        <v>28572.38095238095</v>
      </c>
      <c r="F23" s="23"/>
    </row>
    <row r="24" spans="1:6" ht="15">
      <c r="A24" s="19"/>
      <c r="B24" s="20" t="s">
        <v>71</v>
      </c>
      <c r="C24" s="24">
        <f>C23</f>
        <v>400013.3333333333</v>
      </c>
      <c r="D24" s="25">
        <f>D23</f>
        <v>14</v>
      </c>
      <c r="E24" s="24">
        <f t="shared" si="0"/>
        <v>28572.38095238095</v>
      </c>
      <c r="F24" s="23"/>
    </row>
    <row r="25" spans="1:6" ht="42.75" customHeight="1">
      <c r="A25" s="19" t="s">
        <v>93</v>
      </c>
      <c r="B25" s="30" t="s">
        <v>94</v>
      </c>
      <c r="C25" s="21">
        <f>(232.37+234.98+222.44)/3*1000</f>
        <v>229929.99999999997</v>
      </c>
      <c r="D25" s="22">
        <f>(9+6+4)/3</f>
        <v>6.333333333333333</v>
      </c>
      <c r="E25" s="21">
        <f t="shared" si="0"/>
        <v>36304.73684210526</v>
      </c>
      <c r="F25" s="23"/>
    </row>
    <row r="26" spans="1:6" ht="13.5" customHeight="1">
      <c r="A26" s="19"/>
      <c r="B26" s="20" t="s">
        <v>95</v>
      </c>
      <c r="C26" s="24">
        <f>C25</f>
        <v>229929.99999999997</v>
      </c>
      <c r="D26" s="25">
        <f>D25</f>
        <v>6.333333333333333</v>
      </c>
      <c r="E26" s="24">
        <f t="shared" si="0"/>
        <v>36304.73684210526</v>
      </c>
      <c r="F26" s="23"/>
    </row>
    <row r="27" spans="1:6" ht="13.5" customHeight="1">
      <c r="A27" s="19"/>
      <c r="B27" s="20" t="s">
        <v>71</v>
      </c>
      <c r="C27" s="24">
        <f>C26</f>
        <v>229929.99999999997</v>
      </c>
      <c r="D27" s="25">
        <f>D26</f>
        <v>6.333333333333333</v>
      </c>
      <c r="E27" s="24">
        <f t="shared" si="0"/>
        <v>36304.73684210526</v>
      </c>
      <c r="F27" s="23"/>
    </row>
    <row r="28" spans="3:6" ht="15">
      <c r="C28" s="23"/>
      <c r="D28" s="23"/>
      <c r="E28" s="23"/>
      <c r="F28" s="23"/>
    </row>
    <row r="29" spans="3:6" ht="15">
      <c r="C29" s="23"/>
      <c r="D29" s="23"/>
      <c r="E29" s="23"/>
      <c r="F29" s="23"/>
    </row>
    <row r="30" spans="3:6" ht="15">
      <c r="C30" s="23"/>
      <c r="D30" s="23"/>
      <c r="E30" s="23"/>
      <c r="F30" s="23"/>
    </row>
    <row r="31" spans="3:6" ht="15">
      <c r="C31" s="23"/>
      <c r="D31" s="23"/>
      <c r="E31" s="23"/>
      <c r="F31" s="23"/>
    </row>
    <row r="32" spans="3:6" ht="15">
      <c r="C32" s="23"/>
      <c r="D32" s="23"/>
      <c r="E32" s="23"/>
      <c r="F32" s="23"/>
    </row>
    <row r="33" spans="3:6" ht="15">
      <c r="C33" s="23"/>
      <c r="D33" s="23"/>
      <c r="E33" s="23"/>
      <c r="F33" s="23"/>
    </row>
    <row r="34" spans="3:6" ht="15">
      <c r="C34" s="23"/>
      <c r="D34" s="23"/>
      <c r="E34" s="23"/>
      <c r="F34" s="23"/>
    </row>
    <row r="35" spans="3:6" ht="15">
      <c r="C35" s="23"/>
      <c r="D35" s="23"/>
      <c r="E35" s="23"/>
      <c r="F35" s="23"/>
    </row>
    <row r="36" spans="3:6" ht="15">
      <c r="C36" s="23"/>
      <c r="D36" s="23"/>
      <c r="E36" s="23"/>
      <c r="F36" s="23"/>
    </row>
    <row r="37" spans="3:6" ht="15">
      <c r="C37" s="23"/>
      <c r="D37" s="23"/>
      <c r="E37" s="23"/>
      <c r="F37" s="23"/>
    </row>
    <row r="38" spans="3:6" ht="15">
      <c r="C38" s="23"/>
      <c r="D38" s="23"/>
      <c r="E38" s="23"/>
      <c r="F38" s="23"/>
    </row>
    <row r="39" spans="3:6" ht="15">
      <c r="C39" s="23"/>
      <c r="D39" s="23"/>
      <c r="E39" s="23"/>
      <c r="F39" s="23"/>
    </row>
    <row r="40" spans="3:6" ht="15">
      <c r="C40" s="23"/>
      <c r="D40" s="23"/>
      <c r="E40" s="23"/>
      <c r="F40" s="23"/>
    </row>
    <row r="41" spans="3:6" ht="15">
      <c r="C41" s="23"/>
      <c r="D41" s="23"/>
      <c r="E41" s="23"/>
      <c r="F41" s="23"/>
    </row>
    <row r="42" spans="3:6" ht="15">
      <c r="C42" s="23"/>
      <c r="D42" s="23"/>
      <c r="E42" s="23"/>
      <c r="F42" s="23"/>
    </row>
    <row r="43" spans="3:6" ht="15">
      <c r="C43" s="23"/>
      <c r="D43" s="23"/>
      <c r="E43" s="23"/>
      <c r="F43" s="23"/>
    </row>
    <row r="44" spans="3:6" ht="15">
      <c r="C44" s="23"/>
      <c r="D44" s="23"/>
      <c r="E44" s="23"/>
      <c r="F44" s="23"/>
    </row>
    <row r="45" spans="3:6" ht="15">
      <c r="C45" s="23"/>
      <c r="D45" s="23"/>
      <c r="E45" s="23"/>
      <c r="F45" s="23"/>
    </row>
    <row r="46" spans="3:6" ht="15">
      <c r="C46" s="23"/>
      <c r="D46" s="23"/>
      <c r="E46" s="23"/>
      <c r="F46" s="23"/>
    </row>
    <row r="47" spans="3:6" ht="15">
      <c r="C47" s="23"/>
      <c r="D47" s="23"/>
      <c r="E47" s="23"/>
      <c r="F47" s="23"/>
    </row>
    <row r="48" spans="3:6" ht="15">
      <c r="C48" s="23"/>
      <c r="D48" s="23"/>
      <c r="E48" s="23"/>
      <c r="F48" s="23"/>
    </row>
    <row r="49" spans="3:6" ht="15">
      <c r="C49" s="23"/>
      <c r="D49" s="23"/>
      <c r="E49" s="23"/>
      <c r="F49" s="23"/>
    </row>
    <row r="50" spans="3:6" ht="15">
      <c r="C50" s="23"/>
      <c r="D50" s="23"/>
      <c r="E50" s="23"/>
      <c r="F50" s="23"/>
    </row>
    <row r="51" spans="3:6" ht="15">
      <c r="C51" s="23"/>
      <c r="D51" s="23"/>
      <c r="E51" s="23"/>
      <c r="F51" s="23"/>
    </row>
    <row r="52" spans="3:6" ht="15">
      <c r="C52" s="23"/>
      <c r="D52" s="23"/>
      <c r="E52" s="23"/>
      <c r="F52" s="23"/>
    </row>
    <row r="53" spans="3:6" ht="15">
      <c r="C53" s="23"/>
      <c r="D53" s="23"/>
      <c r="E53" s="23"/>
      <c r="F53" s="23"/>
    </row>
    <row r="54" spans="3:6" ht="15">
      <c r="C54" s="23"/>
      <c r="D54" s="23"/>
      <c r="E54" s="23"/>
      <c r="F54" s="23"/>
    </row>
    <row r="55" spans="3:6" ht="15">
      <c r="C55" s="23"/>
      <c r="D55" s="23"/>
      <c r="E55" s="23"/>
      <c r="F55" s="23"/>
    </row>
    <row r="56" spans="3:6" ht="15">
      <c r="C56" s="23"/>
      <c r="D56" s="23"/>
      <c r="E56" s="23"/>
      <c r="F56" s="23"/>
    </row>
    <row r="57" spans="3:6" ht="15">
      <c r="C57" s="23"/>
      <c r="D57" s="23"/>
      <c r="E57" s="23"/>
      <c r="F57" s="23"/>
    </row>
    <row r="58" spans="3:6" ht="15">
      <c r="C58" s="23"/>
      <c r="D58" s="23"/>
      <c r="E58" s="23"/>
      <c r="F58" s="23"/>
    </row>
    <row r="59" spans="3:6" ht="15">
      <c r="C59" s="23"/>
      <c r="D59" s="23"/>
      <c r="E59" s="23"/>
      <c r="F59" s="23"/>
    </row>
    <row r="60" spans="3:6" ht="15">
      <c r="C60" s="23"/>
      <c r="D60" s="23"/>
      <c r="E60" s="23"/>
      <c r="F60" s="23"/>
    </row>
    <row r="61" spans="3:6" ht="15">
      <c r="C61" s="23"/>
      <c r="D61" s="23"/>
      <c r="E61" s="23"/>
      <c r="F61" s="23"/>
    </row>
    <row r="62" spans="3:6" ht="15">
      <c r="C62" s="23"/>
      <c r="D62" s="23"/>
      <c r="E62" s="23"/>
      <c r="F62" s="23"/>
    </row>
    <row r="63" spans="3:6" ht="15">
      <c r="C63" s="23"/>
      <c r="D63" s="23"/>
      <c r="E63" s="23"/>
      <c r="F63" s="23"/>
    </row>
    <row r="64" spans="3:6" ht="15">
      <c r="C64" s="23"/>
      <c r="D64" s="23"/>
      <c r="E64" s="23"/>
      <c r="F64" s="23"/>
    </row>
    <row r="65" spans="3:6" ht="15">
      <c r="C65" s="23"/>
      <c r="D65" s="23"/>
      <c r="E65" s="23"/>
      <c r="F65" s="23"/>
    </row>
    <row r="66" spans="3:6" ht="15">
      <c r="C66" s="23"/>
      <c r="D66" s="23"/>
      <c r="E66" s="23"/>
      <c r="F66" s="23"/>
    </row>
    <row r="67" spans="3:6" ht="15">
      <c r="C67" s="23"/>
      <c r="D67" s="23"/>
      <c r="E67" s="23"/>
      <c r="F67" s="23"/>
    </row>
    <row r="68" spans="3:6" ht="15">
      <c r="C68" s="23"/>
      <c r="D68" s="23"/>
      <c r="E68" s="23"/>
      <c r="F68" s="23"/>
    </row>
    <row r="69" spans="3:6" ht="15">
      <c r="C69" s="23"/>
      <c r="D69" s="23"/>
      <c r="E69" s="23"/>
      <c r="F69" s="23"/>
    </row>
    <row r="70" spans="3:6" ht="15">
      <c r="C70" s="23"/>
      <c r="D70" s="23"/>
      <c r="E70" s="23"/>
      <c r="F70" s="23"/>
    </row>
    <row r="71" spans="3:6" ht="15">
      <c r="C71" s="23"/>
      <c r="D71" s="23"/>
      <c r="E71" s="23"/>
      <c r="F71" s="23"/>
    </row>
    <row r="72" spans="3:6" ht="15">
      <c r="C72" s="23"/>
      <c r="D72" s="23"/>
      <c r="E72" s="23"/>
      <c r="F72" s="23"/>
    </row>
    <row r="73" spans="3:6" ht="15">
      <c r="C73" s="23"/>
      <c r="D73" s="23"/>
      <c r="E73" s="23"/>
      <c r="F73" s="23"/>
    </row>
    <row r="74" spans="3:6" ht="15">
      <c r="C74" s="23"/>
      <c r="D74" s="23"/>
      <c r="E74" s="23"/>
      <c r="F74" s="23"/>
    </row>
    <row r="75" spans="3:6" ht="15">
      <c r="C75" s="23"/>
      <c r="D75" s="23"/>
      <c r="E75" s="23"/>
      <c r="F75" s="23"/>
    </row>
    <row r="76" spans="3:6" ht="15">
      <c r="C76" s="23"/>
      <c r="D76" s="23"/>
      <c r="E76" s="23"/>
      <c r="F76" s="23"/>
    </row>
    <row r="77" spans="3:6" ht="15">
      <c r="C77" s="23"/>
      <c r="D77" s="23"/>
      <c r="E77" s="23"/>
      <c r="F77" s="23"/>
    </row>
    <row r="78" spans="3:6" ht="15">
      <c r="C78" s="23"/>
      <c r="D78" s="23"/>
      <c r="E78" s="23"/>
      <c r="F78" s="23"/>
    </row>
    <row r="79" spans="3:6" ht="15">
      <c r="C79" s="23"/>
      <c r="D79" s="23"/>
      <c r="E79" s="23"/>
      <c r="F79" s="23"/>
    </row>
    <row r="80" spans="3:6" ht="15">
      <c r="C80" s="23"/>
      <c r="D80" s="23"/>
      <c r="E80" s="23"/>
      <c r="F80" s="23"/>
    </row>
    <row r="81" spans="3:6" ht="15">
      <c r="C81" s="23"/>
      <c r="D81" s="23"/>
      <c r="E81" s="23"/>
      <c r="F81" s="23"/>
    </row>
  </sheetData>
  <sheetProtection selectLockedCells="1" selectUnlockedCells="1"/>
  <mergeCells count="7">
    <mergeCell ref="D1:E1"/>
    <mergeCell ref="A3:E3"/>
    <mergeCell ref="A5:A6"/>
    <mergeCell ref="B5:B6"/>
    <mergeCell ref="C5:C6"/>
    <mergeCell ref="D5:D6"/>
    <mergeCell ref="E5:E6"/>
  </mergeCells>
  <printOptions/>
  <pageMargins left="1.18125" right="0.39375" top="0.5902777777777778" bottom="0.39375" header="0.5118055555555555" footer="0.511805555555555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view="pageBreakPreview" zoomScale="90" zoomScaleSheetLayoutView="90" zoomScalePageLayoutView="0" workbookViewId="0" topLeftCell="A1">
      <selection activeCell="B42" sqref="B42"/>
    </sheetView>
  </sheetViews>
  <sheetFormatPr defaultColWidth="11.57421875" defaultRowHeight="15"/>
  <cols>
    <col min="1" max="1" width="7.00390625" style="0" customWidth="1"/>
    <col min="2" max="2" width="52.421875" style="0" customWidth="1"/>
    <col min="3" max="3" width="14.421875" style="0" customWidth="1"/>
    <col min="4" max="4" width="16.421875" style="0" customWidth="1"/>
    <col min="5" max="5" width="0" style="0" hidden="1" customWidth="1"/>
  </cols>
  <sheetData>
    <row r="2" spans="1:4" ht="51.75" customHeight="1">
      <c r="A2" s="31"/>
      <c r="B2" s="31"/>
      <c r="C2" s="80" t="s">
        <v>61</v>
      </c>
      <c r="D2" s="80"/>
    </row>
    <row r="3" spans="1:4" ht="15">
      <c r="A3" s="31"/>
      <c r="B3" s="31"/>
      <c r="C3" s="31"/>
      <c r="D3" s="31"/>
    </row>
    <row r="4" spans="1:4" ht="33" customHeight="1">
      <c r="A4" s="81" t="s">
        <v>96</v>
      </c>
      <c r="B4" s="81"/>
      <c r="C4" s="81"/>
      <c r="D4" s="81"/>
    </row>
    <row r="5" spans="1:4" ht="15">
      <c r="A5" s="31"/>
      <c r="B5" s="31"/>
      <c r="C5" s="31"/>
      <c r="D5" s="31"/>
    </row>
    <row r="6" spans="1:4" ht="12.75" customHeight="1">
      <c r="A6" s="82" t="s">
        <v>97</v>
      </c>
      <c r="B6" s="83" t="s">
        <v>98</v>
      </c>
      <c r="C6" s="82" t="s">
        <v>99</v>
      </c>
      <c r="D6" s="82" t="s">
        <v>100</v>
      </c>
    </row>
    <row r="7" spans="1:4" ht="35.25" customHeight="1">
      <c r="A7" s="82"/>
      <c r="B7" s="83"/>
      <c r="C7" s="82"/>
      <c r="D7" s="82"/>
    </row>
    <row r="8" spans="1:4" ht="15">
      <c r="A8" s="32">
        <v>1</v>
      </c>
      <c r="B8" s="32">
        <v>2</v>
      </c>
      <c r="C8" s="32">
        <v>3</v>
      </c>
      <c r="D8" s="32">
        <v>4</v>
      </c>
    </row>
    <row r="9" spans="1:4" ht="33.75" customHeight="1">
      <c r="A9" s="33" t="s">
        <v>68</v>
      </c>
      <c r="B9" s="20" t="s">
        <v>101</v>
      </c>
      <c r="C9" s="34">
        <f>C10+C12+C13+C14+C23</f>
        <v>1203.86</v>
      </c>
      <c r="D9" s="35">
        <f>D10+D12+D13+D14+D23</f>
        <v>1249.6498300000003</v>
      </c>
    </row>
    <row r="10" spans="1:4" ht="18" customHeight="1">
      <c r="A10" s="19" t="s">
        <v>102</v>
      </c>
      <c r="B10" s="20" t="s">
        <v>103</v>
      </c>
      <c r="C10" s="36">
        <v>384.18</v>
      </c>
      <c r="D10" s="37">
        <v>399.55</v>
      </c>
    </row>
    <row r="11" spans="1:4" ht="18" customHeight="1">
      <c r="A11" s="19" t="s">
        <v>104</v>
      </c>
      <c r="B11" s="20" t="s">
        <v>105</v>
      </c>
      <c r="C11" s="37"/>
      <c r="D11" s="37"/>
    </row>
    <row r="12" spans="1:4" ht="18" customHeight="1">
      <c r="A12" s="19" t="s">
        <v>106</v>
      </c>
      <c r="B12" s="20" t="s">
        <v>107</v>
      </c>
      <c r="C12" s="37">
        <v>617.1</v>
      </c>
      <c r="D12" s="37">
        <v>635.61</v>
      </c>
    </row>
    <row r="13" spans="1:4" ht="18" customHeight="1">
      <c r="A13" s="19" t="s">
        <v>108</v>
      </c>
      <c r="B13" s="20" t="s">
        <v>109</v>
      </c>
      <c r="C13" s="38">
        <v>184.48</v>
      </c>
      <c r="D13" s="38">
        <f>D12*0.303</f>
        <v>192.58983</v>
      </c>
    </row>
    <row r="14" spans="1:4" ht="18" customHeight="1">
      <c r="A14" s="19" t="s">
        <v>110</v>
      </c>
      <c r="B14" s="39" t="s">
        <v>111</v>
      </c>
      <c r="C14" s="40">
        <f>C15+C22</f>
        <v>10</v>
      </c>
      <c r="D14" s="40">
        <v>10.4</v>
      </c>
    </row>
    <row r="15" spans="1:4" ht="18" customHeight="1">
      <c r="A15" s="19" t="s">
        <v>112</v>
      </c>
      <c r="B15" s="41" t="s">
        <v>113</v>
      </c>
      <c r="C15" s="37">
        <v>10</v>
      </c>
      <c r="D15" s="37">
        <v>12.15</v>
      </c>
    </row>
    <row r="16" spans="1:4" ht="31.5" customHeight="1">
      <c r="A16" s="19" t="s">
        <v>114</v>
      </c>
      <c r="B16" s="20" t="s">
        <v>115</v>
      </c>
      <c r="C16" s="42"/>
      <c r="D16" s="42"/>
    </row>
    <row r="17" spans="1:4" ht="18" customHeight="1">
      <c r="A17" s="19" t="s">
        <v>116</v>
      </c>
      <c r="B17" s="20" t="s">
        <v>117</v>
      </c>
      <c r="C17" s="42"/>
      <c r="D17" s="42"/>
    </row>
    <row r="18" spans="1:4" ht="15.75" customHeight="1">
      <c r="A18" s="19" t="s">
        <v>118</v>
      </c>
      <c r="B18" s="30" t="s">
        <v>119</v>
      </c>
      <c r="C18" s="42"/>
      <c r="D18" s="42"/>
    </row>
    <row r="19" spans="1:4" ht="18" customHeight="1">
      <c r="A19" s="19" t="s">
        <v>120</v>
      </c>
      <c r="B19" s="30" t="s">
        <v>121</v>
      </c>
      <c r="C19" s="42"/>
      <c r="D19" s="42"/>
    </row>
    <row r="20" spans="1:4" ht="27" customHeight="1">
      <c r="A20" s="19" t="s">
        <v>122</v>
      </c>
      <c r="B20" s="30" t="s">
        <v>123</v>
      </c>
      <c r="C20" s="42"/>
      <c r="D20" s="42"/>
    </row>
    <row r="21" spans="1:4" ht="18" customHeight="1">
      <c r="A21" s="19" t="s">
        <v>124</v>
      </c>
      <c r="B21" s="30" t="s">
        <v>125</v>
      </c>
      <c r="C21" s="42"/>
      <c r="D21" s="42"/>
    </row>
    <row r="22" spans="1:4" ht="30">
      <c r="A22" s="19" t="s">
        <v>126</v>
      </c>
      <c r="B22" s="30" t="s">
        <v>127</v>
      </c>
      <c r="C22" s="37"/>
      <c r="D22" s="37"/>
    </row>
    <row r="23" spans="1:4" ht="15">
      <c r="A23" s="19" t="s">
        <v>128</v>
      </c>
      <c r="B23" s="30" t="s">
        <v>129</v>
      </c>
      <c r="C23" s="37">
        <f>C27</f>
        <v>8.1</v>
      </c>
      <c r="D23" s="27">
        <f>D27</f>
        <v>11.5</v>
      </c>
    </row>
    <row r="24" spans="1:4" ht="17.25" customHeight="1">
      <c r="A24" s="19" t="s">
        <v>130</v>
      </c>
      <c r="B24" s="20" t="s">
        <v>131</v>
      </c>
      <c r="C24" s="42"/>
      <c r="D24" s="42"/>
    </row>
    <row r="25" spans="1:4" ht="19.5" customHeight="1">
      <c r="A25" s="19" t="s">
        <v>132</v>
      </c>
      <c r="B25" s="30" t="s">
        <v>133</v>
      </c>
      <c r="C25" s="43"/>
      <c r="D25" s="42"/>
    </row>
    <row r="26" spans="1:4" ht="15">
      <c r="A26" s="19" t="s">
        <v>134</v>
      </c>
      <c r="B26" s="30" t="s">
        <v>135</v>
      </c>
      <c r="C26" s="43"/>
      <c r="D26" s="42"/>
    </row>
    <row r="27" spans="1:4" ht="32.25" customHeight="1">
      <c r="A27" s="19" t="s">
        <v>136</v>
      </c>
      <c r="B27" s="30" t="s">
        <v>137</v>
      </c>
      <c r="C27" s="44">
        <v>8.1</v>
      </c>
      <c r="D27" s="37">
        <v>11.5</v>
      </c>
    </row>
    <row r="28" spans="1:4" ht="69" customHeight="1">
      <c r="A28" s="45" t="s">
        <v>72</v>
      </c>
      <c r="B28" s="30" t="s">
        <v>138</v>
      </c>
      <c r="C28" s="24"/>
      <c r="D28" s="25"/>
    </row>
    <row r="29" spans="1:4" ht="18.75" customHeight="1">
      <c r="A29" s="19" t="s">
        <v>75</v>
      </c>
      <c r="B29" s="30" t="s">
        <v>139</v>
      </c>
      <c r="C29" s="35"/>
      <c r="D29" s="35"/>
    </row>
    <row r="30" spans="1:4" ht="21" customHeight="1">
      <c r="A30" s="19" t="s">
        <v>89</v>
      </c>
      <c r="B30" s="30" t="s">
        <v>140</v>
      </c>
      <c r="C30" s="35">
        <f>C9+C28++C29</f>
        <v>1203.86</v>
      </c>
      <c r="D30" s="35">
        <f>D9+D28+D29</f>
        <v>1249.6498300000003</v>
      </c>
    </row>
    <row r="31" spans="3:4" ht="15">
      <c r="C31" s="23"/>
      <c r="D31" s="23"/>
    </row>
    <row r="32" spans="3:4" ht="15">
      <c r="C32" s="23"/>
      <c r="D32" s="23"/>
    </row>
    <row r="33" spans="3:4" ht="15">
      <c r="C33" s="23"/>
      <c r="D33" s="23"/>
    </row>
    <row r="34" spans="3:4" ht="15">
      <c r="C34" s="23"/>
      <c r="D34" s="23"/>
    </row>
    <row r="35" spans="3:4" ht="15">
      <c r="C35" s="23"/>
      <c r="D35" s="23"/>
    </row>
    <row r="36" spans="3:4" ht="15">
      <c r="C36" s="23"/>
      <c r="D36" s="23"/>
    </row>
    <row r="37" spans="3:4" ht="15">
      <c r="C37" s="23"/>
      <c r="D37" s="23"/>
    </row>
    <row r="38" spans="3:4" ht="15">
      <c r="C38" s="23"/>
      <c r="D38" s="23"/>
    </row>
    <row r="39" spans="3:4" ht="15">
      <c r="C39" s="23"/>
      <c r="D39" s="23"/>
    </row>
    <row r="40" spans="3:4" ht="15">
      <c r="C40" s="23"/>
      <c r="D40" s="23"/>
    </row>
    <row r="41" spans="3:4" ht="15">
      <c r="C41" s="23"/>
      <c r="D41" s="23"/>
    </row>
    <row r="42" spans="3:4" ht="15">
      <c r="C42" s="23"/>
      <c r="D42" s="23"/>
    </row>
    <row r="43" spans="3:4" ht="15">
      <c r="C43" s="23"/>
      <c r="D43" s="23"/>
    </row>
    <row r="44" spans="3:4" ht="15">
      <c r="C44" s="23"/>
      <c r="D44" s="23"/>
    </row>
    <row r="45" spans="3:4" ht="15">
      <c r="C45" s="23"/>
      <c r="D45" s="23"/>
    </row>
    <row r="46" spans="3:4" ht="15">
      <c r="C46" s="23"/>
      <c r="D46" s="23"/>
    </row>
    <row r="47" spans="3:4" ht="15">
      <c r="C47" s="23"/>
      <c r="D47" s="23"/>
    </row>
    <row r="48" spans="3:4" ht="15">
      <c r="C48" s="23"/>
      <c r="D48" s="23"/>
    </row>
    <row r="49" spans="3:4" ht="15">
      <c r="C49" s="23"/>
      <c r="D49" s="23"/>
    </row>
    <row r="50" spans="3:4" ht="15">
      <c r="C50" s="23"/>
      <c r="D50" s="23"/>
    </row>
    <row r="51" spans="3:4" ht="15">
      <c r="C51" s="23"/>
      <c r="D51" s="23"/>
    </row>
    <row r="52" spans="3:4" ht="15">
      <c r="C52" s="23"/>
      <c r="D52" s="23"/>
    </row>
    <row r="53" spans="3:4" ht="15">
      <c r="C53" s="23"/>
      <c r="D53" s="23"/>
    </row>
    <row r="54" spans="3:4" ht="15">
      <c r="C54" s="23"/>
      <c r="D54" s="23"/>
    </row>
  </sheetData>
  <sheetProtection selectLockedCells="1" selectUnlockedCells="1"/>
  <mergeCells count="6">
    <mergeCell ref="C2:D2"/>
    <mergeCell ref="A4:D4"/>
    <mergeCell ref="A6:A7"/>
    <mergeCell ref="B6:B7"/>
    <mergeCell ref="C6:C7"/>
    <mergeCell ref="D6:D7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3"/>
  <sheetViews>
    <sheetView view="pageBreakPreview" zoomScale="90" zoomScaleSheetLayoutView="90" zoomScalePageLayoutView="0" workbookViewId="0" topLeftCell="A14">
      <selection activeCell="H22" sqref="H22"/>
    </sheetView>
  </sheetViews>
  <sheetFormatPr defaultColWidth="11.57421875" defaultRowHeight="15"/>
  <cols>
    <col min="1" max="5" width="11.57421875" style="0" customWidth="1"/>
    <col min="6" max="6" width="23.00390625" style="0" customWidth="1"/>
    <col min="7" max="7" width="0" style="0" hidden="1" customWidth="1"/>
  </cols>
  <sheetData>
    <row r="1" spans="4:60" ht="13.5" customHeight="1">
      <c r="D1" s="84" t="s">
        <v>141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4:60" ht="1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</row>
    <row r="3" spans="4:60" ht="15"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4:60" ht="15"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4:60" ht="8.25" customHeight="1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4:60" ht="15" hidden="1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4:60" ht="15" hidden="1"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10" spans="1:6" ht="15.75">
      <c r="A10" s="85" t="s">
        <v>142</v>
      </c>
      <c r="B10" s="85"/>
      <c r="C10" s="85"/>
      <c r="D10" s="85"/>
      <c r="E10" s="85"/>
      <c r="F10" s="85"/>
    </row>
    <row r="11" spans="1:6" ht="15.75">
      <c r="A11" s="85" t="s">
        <v>186</v>
      </c>
      <c r="B11" s="85"/>
      <c r="C11" s="85"/>
      <c r="D11" s="85"/>
      <c r="E11" s="85"/>
      <c r="F11" s="85"/>
    </row>
    <row r="12" spans="1:6" ht="15.75">
      <c r="A12" s="85" t="s">
        <v>143</v>
      </c>
      <c r="B12" s="85"/>
      <c r="C12" s="85"/>
      <c r="D12" s="85"/>
      <c r="E12" s="85"/>
      <c r="F12" s="85"/>
    </row>
    <row r="13" spans="1:6" ht="15.75">
      <c r="A13" s="85" t="s">
        <v>144</v>
      </c>
      <c r="B13" s="85"/>
      <c r="C13" s="85"/>
      <c r="D13" s="85"/>
      <c r="E13" s="85"/>
      <c r="F13" s="85"/>
    </row>
    <row r="14" spans="1:6" ht="15">
      <c r="A14" s="46"/>
      <c r="B14" s="46"/>
      <c r="C14" s="46"/>
      <c r="D14" s="46"/>
      <c r="E14" s="46"/>
      <c r="F14" s="46"/>
    </row>
    <row r="15" spans="1:6" ht="63.75" customHeight="1">
      <c r="A15" s="111"/>
      <c r="B15" s="111"/>
      <c r="C15" s="111"/>
      <c r="D15" s="112" t="s">
        <v>145</v>
      </c>
      <c r="E15" s="112"/>
      <c r="F15" s="113" t="s">
        <v>146</v>
      </c>
    </row>
    <row r="16" spans="1:6" ht="20.25" customHeight="1">
      <c r="A16" s="86"/>
      <c r="B16" s="86"/>
      <c r="C16" s="86"/>
      <c r="D16" s="87" t="s">
        <v>147</v>
      </c>
      <c r="E16" s="87"/>
      <c r="F16" s="87"/>
    </row>
    <row r="17" spans="1:6" ht="52.5" customHeight="1">
      <c r="A17" s="104" t="s">
        <v>148</v>
      </c>
      <c r="B17" s="104"/>
      <c r="C17" s="104"/>
      <c r="D17" s="105">
        <v>0</v>
      </c>
      <c r="E17" s="105"/>
      <c r="F17" s="110">
        <v>0</v>
      </c>
    </row>
    <row r="18" spans="1:6" ht="93" customHeight="1">
      <c r="A18" s="104" t="s">
        <v>149</v>
      </c>
      <c r="B18" s="104"/>
      <c r="C18" s="104"/>
      <c r="D18" s="105">
        <v>0</v>
      </c>
      <c r="E18" s="105"/>
      <c r="F18" s="106">
        <v>0</v>
      </c>
    </row>
    <row r="19" spans="1:6" ht="54" customHeight="1">
      <c r="A19" s="104" t="s">
        <v>150</v>
      </c>
      <c r="B19" s="104"/>
      <c r="C19" s="104"/>
      <c r="D19" s="105">
        <v>0</v>
      </c>
      <c r="E19" s="105"/>
      <c r="F19" s="106">
        <v>0</v>
      </c>
    </row>
    <row r="20" spans="1:6" ht="21" customHeight="1">
      <c r="A20" s="109" t="s">
        <v>151</v>
      </c>
      <c r="B20" s="109"/>
      <c r="C20" s="109"/>
      <c r="D20" s="109"/>
      <c r="E20" s="109"/>
      <c r="F20" s="109"/>
    </row>
    <row r="21" spans="1:6" ht="55.5" customHeight="1">
      <c r="A21" s="104" t="s">
        <v>148</v>
      </c>
      <c r="B21" s="104"/>
      <c r="C21" s="104"/>
      <c r="D21" s="105">
        <v>0</v>
      </c>
      <c r="E21" s="105"/>
      <c r="F21" s="106">
        <v>0</v>
      </c>
    </row>
    <row r="22" spans="1:6" ht="96.75" customHeight="1">
      <c r="A22" s="104" t="s">
        <v>149</v>
      </c>
      <c r="B22" s="104"/>
      <c r="C22" s="104"/>
      <c r="D22" s="107"/>
      <c r="E22" s="107"/>
      <c r="F22" s="108"/>
    </row>
    <row r="23" spans="1:6" ht="48.75" customHeight="1">
      <c r="A23" s="104" t="s">
        <v>150</v>
      </c>
      <c r="B23" s="104"/>
      <c r="C23" s="104"/>
      <c r="D23" s="105">
        <v>0</v>
      </c>
      <c r="E23" s="105"/>
      <c r="F23" s="106">
        <v>0</v>
      </c>
    </row>
    <row r="24" spans="1:6" ht="24.75" customHeight="1">
      <c r="A24" s="109" t="s">
        <v>152</v>
      </c>
      <c r="B24" s="109"/>
      <c r="C24" s="109"/>
      <c r="D24" s="109"/>
      <c r="E24" s="109"/>
      <c r="F24" s="109"/>
    </row>
    <row r="25" spans="1:6" ht="48" customHeight="1">
      <c r="A25" s="104" t="s">
        <v>148</v>
      </c>
      <c r="B25" s="104"/>
      <c r="C25" s="104"/>
      <c r="D25" s="105">
        <v>0</v>
      </c>
      <c r="E25" s="105"/>
      <c r="F25" s="106">
        <v>0</v>
      </c>
    </row>
    <row r="26" spans="1:6" ht="96.75" customHeight="1">
      <c r="A26" s="104" t="s">
        <v>149</v>
      </c>
      <c r="B26" s="104"/>
      <c r="C26" s="104"/>
      <c r="D26" s="107">
        <v>8405.53</v>
      </c>
      <c r="E26" s="107"/>
      <c r="F26" s="108">
        <v>353.61</v>
      </c>
    </row>
    <row r="27" spans="1:6" ht="51.75" customHeight="1">
      <c r="A27" s="104" t="s">
        <v>150</v>
      </c>
      <c r="B27" s="104"/>
      <c r="C27" s="104"/>
      <c r="D27" s="105">
        <v>0</v>
      </c>
      <c r="E27" s="105"/>
      <c r="F27" s="106">
        <v>0</v>
      </c>
    </row>
    <row r="28" spans="1:6" ht="15">
      <c r="A28" s="23"/>
      <c r="B28" s="23"/>
      <c r="C28" s="23"/>
      <c r="D28" s="23"/>
      <c r="E28" s="23"/>
      <c r="F28" s="23"/>
    </row>
    <row r="29" spans="4:6" ht="15">
      <c r="D29" s="23"/>
      <c r="E29" s="23"/>
      <c r="F29" s="23"/>
    </row>
    <row r="30" spans="4:6" ht="15">
      <c r="D30" s="23"/>
      <c r="E30" s="23"/>
      <c r="F30" s="23"/>
    </row>
    <row r="31" spans="4:6" ht="15">
      <c r="D31" s="23"/>
      <c r="E31" s="23"/>
      <c r="F31" s="23"/>
    </row>
    <row r="32" spans="4:6" ht="15">
      <c r="D32" s="23"/>
      <c r="E32" s="23"/>
      <c r="F32" s="23"/>
    </row>
    <row r="33" spans="4:6" ht="15">
      <c r="D33" s="23"/>
      <c r="E33" s="23"/>
      <c r="F33" s="23"/>
    </row>
    <row r="34" spans="4:6" ht="15">
      <c r="D34" s="23"/>
      <c r="E34" s="23"/>
      <c r="F34" s="23"/>
    </row>
    <row r="35" spans="4:6" ht="15">
      <c r="D35" s="23"/>
      <c r="E35" s="23"/>
      <c r="F35" s="23"/>
    </row>
    <row r="36" spans="4:6" ht="15">
      <c r="D36" s="23"/>
      <c r="E36" s="23"/>
      <c r="F36" s="23"/>
    </row>
    <row r="37" spans="4:6" ht="15">
      <c r="D37" s="23"/>
      <c r="E37" s="23"/>
      <c r="F37" s="23"/>
    </row>
    <row r="38" spans="4:6" ht="15">
      <c r="D38" s="23"/>
      <c r="E38" s="23"/>
      <c r="F38" s="23"/>
    </row>
    <row r="39" spans="4:6" ht="15">
      <c r="D39" s="23"/>
      <c r="E39" s="23"/>
      <c r="F39" s="23"/>
    </row>
    <row r="40" spans="4:6" ht="15">
      <c r="D40" s="23"/>
      <c r="E40" s="23"/>
      <c r="F40" s="23"/>
    </row>
    <row r="41" spans="4:6" ht="15">
      <c r="D41" s="23"/>
      <c r="E41" s="23"/>
      <c r="F41" s="23"/>
    </row>
    <row r="42" spans="4:6" ht="15">
      <c r="D42" s="23"/>
      <c r="E42" s="23"/>
      <c r="F42" s="23"/>
    </row>
    <row r="43" spans="4:6" ht="15">
      <c r="D43" s="23"/>
      <c r="E43" s="23"/>
      <c r="F43" s="23"/>
    </row>
    <row r="44" spans="4:6" ht="15">
      <c r="D44" s="23"/>
      <c r="E44" s="23"/>
      <c r="F44" s="23"/>
    </row>
    <row r="45" spans="4:6" ht="15">
      <c r="D45" s="23"/>
      <c r="E45" s="23"/>
      <c r="F45" s="23"/>
    </row>
    <row r="46" spans="4:6" ht="15">
      <c r="D46" s="23"/>
      <c r="E46" s="23"/>
      <c r="F46" s="23"/>
    </row>
    <row r="47" spans="4:6" ht="15">
      <c r="D47" s="23"/>
      <c r="E47" s="23"/>
      <c r="F47" s="23"/>
    </row>
    <row r="48" spans="4:6" ht="15">
      <c r="D48" s="23"/>
      <c r="E48" s="23"/>
      <c r="F48" s="23"/>
    </row>
    <row r="49" spans="4:6" ht="15">
      <c r="D49" s="23"/>
      <c r="E49" s="23"/>
      <c r="F49" s="23"/>
    </row>
    <row r="50" spans="4:6" ht="15">
      <c r="D50" s="23"/>
      <c r="E50" s="23"/>
      <c r="F50" s="23"/>
    </row>
    <row r="51" spans="4:6" ht="15">
      <c r="D51" s="23"/>
      <c r="E51" s="23"/>
      <c r="F51" s="23"/>
    </row>
    <row r="52" spans="4:6" ht="15">
      <c r="D52" s="23"/>
      <c r="E52" s="23"/>
      <c r="F52" s="23"/>
    </row>
    <row r="53" spans="4:6" ht="15">
      <c r="D53" s="23"/>
      <c r="E53" s="23"/>
      <c r="F53" s="23"/>
    </row>
    <row r="54" spans="4:6" ht="15">
      <c r="D54" s="23"/>
      <c r="E54" s="23"/>
      <c r="F54" s="23"/>
    </row>
    <row r="55" spans="4:6" ht="15">
      <c r="D55" s="23"/>
      <c r="E55" s="23"/>
      <c r="F55" s="23"/>
    </row>
    <row r="56" spans="4:6" ht="15">
      <c r="D56" s="23"/>
      <c r="E56" s="23"/>
      <c r="F56" s="23"/>
    </row>
    <row r="57" spans="4:6" ht="15">
      <c r="D57" s="23"/>
      <c r="E57" s="23"/>
      <c r="F57" s="23"/>
    </row>
    <row r="58" spans="4:6" ht="15">
      <c r="D58" s="23"/>
      <c r="E58" s="23"/>
      <c r="F58" s="23"/>
    </row>
    <row r="59" spans="4:6" ht="15">
      <c r="D59" s="23"/>
      <c r="E59" s="23"/>
      <c r="F59" s="23"/>
    </row>
    <row r="60" spans="4:6" ht="15">
      <c r="D60" s="23"/>
      <c r="E60" s="23"/>
      <c r="F60" s="23"/>
    </row>
    <row r="61" spans="4:6" ht="15">
      <c r="D61" s="23"/>
      <c r="E61" s="23"/>
      <c r="F61" s="23"/>
    </row>
    <row r="62" spans="4:6" ht="15">
      <c r="D62" s="23"/>
      <c r="E62" s="23"/>
      <c r="F62" s="23"/>
    </row>
    <row r="63" spans="4:6" ht="15">
      <c r="D63" s="23"/>
      <c r="E63" s="23"/>
      <c r="F63" s="23"/>
    </row>
    <row r="64" spans="4:6" ht="15">
      <c r="D64" s="23"/>
      <c r="E64" s="23"/>
      <c r="F64" s="23"/>
    </row>
    <row r="65" spans="4:6" ht="15">
      <c r="D65" s="23"/>
      <c r="E65" s="23"/>
      <c r="F65" s="23"/>
    </row>
    <row r="66" spans="4:6" ht="15">
      <c r="D66" s="23"/>
      <c r="E66" s="23"/>
      <c r="F66" s="23"/>
    </row>
    <row r="67" spans="4:6" ht="15">
      <c r="D67" s="23"/>
      <c r="E67" s="23"/>
      <c r="F67" s="23"/>
    </row>
    <row r="68" spans="4:6" ht="15">
      <c r="D68" s="23"/>
      <c r="E68" s="23"/>
      <c r="F68" s="23"/>
    </row>
    <row r="69" spans="4:6" ht="15">
      <c r="D69" s="23"/>
      <c r="E69" s="23"/>
      <c r="F69" s="23"/>
    </row>
    <row r="70" spans="4:6" ht="15">
      <c r="D70" s="23"/>
      <c r="E70" s="23"/>
      <c r="F70" s="23"/>
    </row>
    <row r="71" spans="4:6" ht="15">
      <c r="D71" s="23"/>
      <c r="E71" s="23"/>
      <c r="F71" s="23"/>
    </row>
    <row r="72" spans="4:6" ht="15">
      <c r="D72" s="23"/>
      <c r="E72" s="23"/>
      <c r="F72" s="23"/>
    </row>
    <row r="73" spans="4:6" ht="15">
      <c r="D73" s="23"/>
      <c r="E73" s="23"/>
      <c r="F73" s="23"/>
    </row>
  </sheetData>
  <sheetProtection selectLockedCells="1" selectUnlockedCells="1"/>
  <mergeCells count="29">
    <mergeCell ref="A27:C27"/>
    <mergeCell ref="D27:E27"/>
    <mergeCell ref="A23:C23"/>
    <mergeCell ref="D23:E23"/>
    <mergeCell ref="A24:F24"/>
    <mergeCell ref="A25:C25"/>
    <mergeCell ref="D25:E25"/>
    <mergeCell ref="A26:C26"/>
    <mergeCell ref="D26:E26"/>
    <mergeCell ref="A19:C19"/>
    <mergeCell ref="D19:E19"/>
    <mergeCell ref="A20:F20"/>
    <mergeCell ref="A21:C21"/>
    <mergeCell ref="D21:E21"/>
    <mergeCell ref="A22:C22"/>
    <mergeCell ref="D22:E22"/>
    <mergeCell ref="A16:C16"/>
    <mergeCell ref="D16:F16"/>
    <mergeCell ref="A17:C17"/>
    <mergeCell ref="D17:E17"/>
    <mergeCell ref="A18:C18"/>
    <mergeCell ref="D18:E18"/>
    <mergeCell ref="D1:BH7"/>
    <mergeCell ref="A10:F10"/>
    <mergeCell ref="A11:F11"/>
    <mergeCell ref="A12:F12"/>
    <mergeCell ref="A13:F13"/>
    <mergeCell ref="A15:C15"/>
    <mergeCell ref="D15:E15"/>
  </mergeCells>
  <printOptions/>
  <pageMargins left="0.9840277777777777" right="0.39375" top="0.7875" bottom="0.7875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70"/>
  <sheetViews>
    <sheetView view="pageBreakPreview" zoomScale="90" zoomScaleSheetLayoutView="90" zoomScalePageLayoutView="0" workbookViewId="0" topLeftCell="A1">
      <selection activeCell="L42" sqref="L42"/>
    </sheetView>
  </sheetViews>
  <sheetFormatPr defaultColWidth="11.57421875" defaultRowHeight="15"/>
  <cols>
    <col min="1" max="3" width="11.57421875" style="0" customWidth="1"/>
    <col min="4" max="4" width="17.421875" style="0" customWidth="1"/>
    <col min="5" max="5" width="20.28125" style="0" customWidth="1"/>
    <col min="6" max="6" width="22.57421875" style="0" customWidth="1"/>
    <col min="7" max="8" width="0" style="0" hidden="1" customWidth="1"/>
  </cols>
  <sheetData>
    <row r="1" spans="1:61" ht="13.5" customHeight="1">
      <c r="A1" s="47"/>
      <c r="B1" s="47"/>
      <c r="C1" s="47"/>
      <c r="D1" s="47"/>
      <c r="E1" s="84" t="s">
        <v>153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61" ht="15">
      <c r="A2" s="47"/>
      <c r="B2" s="47"/>
      <c r="C2" s="47"/>
      <c r="D2" s="4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61" ht="15">
      <c r="A3" s="47"/>
      <c r="B3" s="47"/>
      <c r="C3" s="47"/>
      <c r="D3" s="4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61" ht="15">
      <c r="A4" s="47"/>
      <c r="B4" s="47"/>
      <c r="C4" s="47"/>
      <c r="D4" s="4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</row>
    <row r="5" spans="1:61" ht="8.25" customHeight="1">
      <c r="A5" s="47"/>
      <c r="B5" s="47"/>
      <c r="C5" s="47"/>
      <c r="D5" s="4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</row>
    <row r="6" spans="1:61" ht="15" hidden="1">
      <c r="A6" s="47"/>
      <c r="B6" s="47"/>
      <c r="C6" s="47"/>
      <c r="D6" s="47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</row>
    <row r="7" spans="1:61" ht="15" hidden="1">
      <c r="A7" s="48"/>
      <c r="B7" s="48"/>
      <c r="C7" s="48"/>
      <c r="D7" s="48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</row>
    <row r="8" spans="1:6" ht="15">
      <c r="A8" s="48"/>
      <c r="B8" s="48"/>
      <c r="C8" s="48"/>
      <c r="D8" s="48"/>
      <c r="E8" s="48"/>
      <c r="F8" s="48"/>
    </row>
    <row r="9" spans="1:6" ht="15">
      <c r="A9" s="48"/>
      <c r="B9" s="48"/>
      <c r="C9" s="48"/>
      <c r="D9" s="48"/>
      <c r="E9" s="48"/>
      <c r="F9" s="48"/>
    </row>
    <row r="10" spans="1:6" ht="15" hidden="1">
      <c r="A10" s="46"/>
      <c r="B10" s="46"/>
      <c r="C10" s="46"/>
      <c r="D10" s="46"/>
      <c r="E10" s="46"/>
      <c r="F10" s="46"/>
    </row>
    <row r="11" spans="1:6" ht="15.75">
      <c r="A11" s="85" t="s">
        <v>142</v>
      </c>
      <c r="B11" s="85"/>
      <c r="C11" s="85"/>
      <c r="D11" s="85"/>
      <c r="E11" s="85"/>
      <c r="F11" s="85"/>
    </row>
    <row r="12" spans="1:6" ht="15.75">
      <c r="A12" s="85" t="s">
        <v>154</v>
      </c>
      <c r="B12" s="85"/>
      <c r="C12" s="85"/>
      <c r="D12" s="85"/>
      <c r="E12" s="85"/>
      <c r="F12" s="85"/>
    </row>
    <row r="13" spans="1:6" ht="15.75">
      <c r="A13" s="85" t="s">
        <v>155</v>
      </c>
      <c r="B13" s="85"/>
      <c r="C13" s="85"/>
      <c r="D13" s="85"/>
      <c r="E13" s="85"/>
      <c r="F13" s="85"/>
    </row>
    <row r="14" spans="1:6" ht="15.75">
      <c r="A14" s="85" t="s">
        <v>187</v>
      </c>
      <c r="B14" s="85"/>
      <c r="C14" s="85"/>
      <c r="D14" s="85"/>
      <c r="E14" s="85"/>
      <c r="F14" s="85"/>
    </row>
    <row r="15" spans="1:6" ht="15">
      <c r="A15" s="46"/>
      <c r="B15" s="46"/>
      <c r="C15" s="46"/>
      <c r="D15" s="46"/>
      <c r="E15" s="46"/>
      <c r="F15" s="46"/>
    </row>
    <row r="16" spans="1:6" ht="167.25" customHeight="1">
      <c r="A16" s="111"/>
      <c r="B16" s="111"/>
      <c r="C16" s="111"/>
      <c r="D16" s="113" t="s">
        <v>156</v>
      </c>
      <c r="E16" s="113" t="s">
        <v>157</v>
      </c>
      <c r="F16" s="114" t="s">
        <v>158</v>
      </c>
    </row>
    <row r="17" spans="1:6" ht="13.5" customHeight="1">
      <c r="A17" s="111"/>
      <c r="B17" s="111"/>
      <c r="C17" s="111"/>
      <c r="D17" s="115" t="s">
        <v>147</v>
      </c>
      <c r="E17" s="115"/>
      <c r="F17" s="115"/>
    </row>
    <row r="18" spans="1:6" ht="29.25" customHeight="1">
      <c r="A18" s="116" t="s">
        <v>159</v>
      </c>
      <c r="B18" s="116"/>
      <c r="C18" s="116"/>
      <c r="D18" s="117"/>
      <c r="E18" s="117"/>
      <c r="F18" s="118"/>
    </row>
    <row r="19" spans="1:6" ht="13.5" customHeight="1">
      <c r="A19" s="116" t="s">
        <v>160</v>
      </c>
      <c r="B19" s="116"/>
      <c r="C19" s="116"/>
      <c r="D19" s="117"/>
      <c r="E19" s="117"/>
      <c r="F19" s="118"/>
    </row>
    <row r="20" spans="1:6" ht="13.5" customHeight="1">
      <c r="A20" s="116" t="s">
        <v>161</v>
      </c>
      <c r="B20" s="116"/>
      <c r="C20" s="116"/>
      <c r="D20" s="119"/>
      <c r="E20" s="119"/>
      <c r="F20" s="110"/>
    </row>
    <row r="21" spans="1:6" ht="13.5" customHeight="1">
      <c r="A21" s="116" t="s">
        <v>162</v>
      </c>
      <c r="B21" s="116"/>
      <c r="C21" s="116"/>
      <c r="D21" s="117"/>
      <c r="E21" s="117"/>
      <c r="F21" s="118"/>
    </row>
    <row r="22" spans="1:6" ht="15">
      <c r="A22" s="116"/>
      <c r="B22" s="116"/>
      <c r="C22" s="116"/>
      <c r="D22" s="117"/>
      <c r="E22" s="117"/>
      <c r="F22" s="118"/>
    </row>
    <row r="23" spans="1:6" ht="31.5" customHeight="1">
      <c r="A23" s="116" t="s">
        <v>163</v>
      </c>
      <c r="B23" s="116"/>
      <c r="C23" s="116"/>
      <c r="D23" s="117"/>
      <c r="E23" s="117"/>
      <c r="F23" s="118"/>
    </row>
    <row r="24" spans="1:6" ht="13.5" customHeight="1">
      <c r="A24" s="116" t="s">
        <v>160</v>
      </c>
      <c r="B24" s="116"/>
      <c r="C24" s="116"/>
      <c r="D24" s="119"/>
      <c r="E24" s="119"/>
      <c r="F24" s="110"/>
    </row>
    <row r="25" spans="1:6" ht="13.5" customHeight="1">
      <c r="A25" s="116" t="s">
        <v>161</v>
      </c>
      <c r="B25" s="116"/>
      <c r="C25" s="116"/>
      <c r="D25" s="119"/>
      <c r="E25" s="119"/>
      <c r="F25" s="110"/>
    </row>
    <row r="26" spans="1:6" ht="13.5" customHeight="1">
      <c r="A26" s="116" t="s">
        <v>162</v>
      </c>
      <c r="B26" s="116"/>
      <c r="C26" s="116"/>
      <c r="D26" s="117"/>
      <c r="E26" s="117"/>
      <c r="F26" s="118"/>
    </row>
    <row r="27" spans="1:6" ht="13.5" customHeight="1">
      <c r="A27" s="116"/>
      <c r="B27" s="116"/>
      <c r="C27" s="116"/>
      <c r="D27" s="120" t="s">
        <v>164</v>
      </c>
      <c r="E27" s="120"/>
      <c r="F27" s="120"/>
    </row>
    <row r="28" spans="1:6" ht="34.5" customHeight="1">
      <c r="A28" s="116" t="s">
        <v>159</v>
      </c>
      <c r="B28" s="116"/>
      <c r="C28" s="116"/>
      <c r="D28" s="119"/>
      <c r="E28" s="119"/>
      <c r="F28" s="119"/>
    </row>
    <row r="29" spans="1:6" ht="13.5" customHeight="1">
      <c r="A29" s="116" t="s">
        <v>160</v>
      </c>
      <c r="B29" s="116"/>
      <c r="C29" s="116"/>
      <c r="D29" s="119"/>
      <c r="E29" s="119"/>
      <c r="F29" s="110"/>
    </row>
    <row r="30" spans="1:6" ht="13.5" customHeight="1">
      <c r="A30" s="116" t="s">
        <v>161</v>
      </c>
      <c r="B30" s="116"/>
      <c r="C30" s="116"/>
      <c r="D30" s="108"/>
      <c r="E30" s="119"/>
      <c r="F30" s="110"/>
    </row>
    <row r="31" spans="1:6" ht="13.5" customHeight="1">
      <c r="A31" s="116" t="s">
        <v>162</v>
      </c>
      <c r="B31" s="116"/>
      <c r="C31" s="116"/>
      <c r="D31" s="119"/>
      <c r="E31" s="119"/>
      <c r="F31" s="110"/>
    </row>
    <row r="32" spans="1:6" ht="15">
      <c r="A32" s="116"/>
      <c r="B32" s="116"/>
      <c r="C32" s="116"/>
      <c r="D32" s="119"/>
      <c r="E32" s="119"/>
      <c r="F32" s="110"/>
    </row>
    <row r="33" spans="1:6" ht="30.75" customHeight="1">
      <c r="A33" s="116" t="s">
        <v>163</v>
      </c>
      <c r="B33" s="116"/>
      <c r="C33" s="116"/>
      <c r="D33" s="119"/>
      <c r="E33" s="119"/>
      <c r="F33" s="110"/>
    </row>
    <row r="34" spans="1:6" ht="13.5" customHeight="1">
      <c r="A34" s="116" t="s">
        <v>160</v>
      </c>
      <c r="B34" s="116"/>
      <c r="C34" s="116"/>
      <c r="D34" s="119"/>
      <c r="E34" s="119"/>
      <c r="F34" s="110"/>
    </row>
    <row r="35" spans="1:6" ht="13.5" customHeight="1">
      <c r="A35" s="116" t="s">
        <v>161</v>
      </c>
      <c r="B35" s="116"/>
      <c r="C35" s="116"/>
      <c r="D35" s="119"/>
      <c r="E35" s="119"/>
      <c r="F35" s="110"/>
    </row>
    <row r="36" spans="1:6" ht="13.5" customHeight="1">
      <c r="A36" s="116" t="s">
        <v>162</v>
      </c>
      <c r="B36" s="116"/>
      <c r="C36" s="116"/>
      <c r="D36" s="121"/>
      <c r="E36" s="121"/>
      <c r="F36" s="122"/>
    </row>
    <row r="37" spans="1:6" ht="13.5" customHeight="1">
      <c r="A37" s="116"/>
      <c r="B37" s="116"/>
      <c r="C37" s="116"/>
      <c r="D37" s="123" t="s">
        <v>165</v>
      </c>
      <c r="E37" s="123"/>
      <c r="F37" s="123"/>
    </row>
    <row r="38" spans="1:6" ht="28.5" customHeight="1">
      <c r="A38" s="116" t="s">
        <v>159</v>
      </c>
      <c r="B38" s="116"/>
      <c r="C38" s="116"/>
      <c r="D38" s="119"/>
      <c r="E38" s="119"/>
      <c r="F38" s="110"/>
    </row>
    <row r="39" spans="1:6" ht="13.5" customHeight="1">
      <c r="A39" s="116" t="s">
        <v>160</v>
      </c>
      <c r="B39" s="116"/>
      <c r="C39" s="116"/>
      <c r="D39" s="119"/>
      <c r="E39" s="119"/>
      <c r="F39" s="110"/>
    </row>
    <row r="40" spans="1:6" ht="13.5" customHeight="1">
      <c r="A40" s="116" t="s">
        <v>161</v>
      </c>
      <c r="B40" s="116"/>
      <c r="C40" s="116"/>
      <c r="D40" s="108">
        <v>1602.03</v>
      </c>
      <c r="E40" s="119">
        <v>0.77</v>
      </c>
      <c r="F40" s="110">
        <v>150</v>
      </c>
    </row>
    <row r="41" spans="1:6" ht="13.5" customHeight="1">
      <c r="A41" s="116" t="s">
        <v>162</v>
      </c>
      <c r="B41" s="116"/>
      <c r="C41" s="116"/>
      <c r="D41" s="119"/>
      <c r="E41" s="119"/>
      <c r="F41" s="110"/>
    </row>
    <row r="42" spans="1:6" ht="13.5" customHeight="1">
      <c r="A42" s="116"/>
      <c r="B42" s="116"/>
      <c r="C42" s="116"/>
      <c r="D42" s="119"/>
      <c r="E42" s="119"/>
      <c r="F42" s="110"/>
    </row>
    <row r="43" spans="1:6" ht="29.25" customHeight="1">
      <c r="A43" s="116" t="s">
        <v>163</v>
      </c>
      <c r="B43" s="116"/>
      <c r="C43" s="116"/>
      <c r="D43" s="119"/>
      <c r="E43" s="119"/>
      <c r="F43" s="110"/>
    </row>
    <row r="44" spans="1:6" ht="13.5" customHeight="1">
      <c r="A44" s="116" t="s">
        <v>160</v>
      </c>
      <c r="B44" s="116"/>
      <c r="C44" s="116"/>
      <c r="D44" s="119"/>
      <c r="E44" s="119"/>
      <c r="F44" s="110"/>
    </row>
    <row r="45" spans="1:6" ht="13.5" customHeight="1">
      <c r="A45" s="116" t="s">
        <v>161</v>
      </c>
      <c r="B45" s="116"/>
      <c r="C45" s="116"/>
      <c r="D45" s="119"/>
      <c r="E45" s="119"/>
      <c r="F45" s="110"/>
    </row>
    <row r="46" spans="1:6" ht="13.5" customHeight="1">
      <c r="A46" s="116" t="s">
        <v>162</v>
      </c>
      <c r="B46" s="116"/>
      <c r="C46" s="116"/>
      <c r="D46" s="119"/>
      <c r="E46" s="119"/>
      <c r="F46" s="110"/>
    </row>
    <row r="47" spans="4:6" ht="15">
      <c r="D47" s="23"/>
      <c r="E47" s="23"/>
      <c r="F47" s="23"/>
    </row>
    <row r="48" spans="4:6" ht="15">
      <c r="D48" s="23"/>
      <c r="E48" s="23"/>
      <c r="F48" s="23"/>
    </row>
    <row r="49" spans="4:6" ht="15">
      <c r="D49" s="23"/>
      <c r="E49" s="23"/>
      <c r="F49" s="23"/>
    </row>
    <row r="50" spans="4:6" ht="15">
      <c r="D50" s="23"/>
      <c r="E50" s="23"/>
      <c r="F50" s="23"/>
    </row>
    <row r="51" spans="4:6" ht="15">
      <c r="D51" s="23"/>
      <c r="E51" s="23"/>
      <c r="F51" s="23"/>
    </row>
    <row r="52" spans="4:6" ht="15">
      <c r="D52" s="23"/>
      <c r="E52" s="23"/>
      <c r="F52" s="23"/>
    </row>
    <row r="53" spans="4:6" ht="15">
      <c r="D53" s="23"/>
      <c r="E53" s="23"/>
      <c r="F53" s="23"/>
    </row>
    <row r="54" spans="4:6" ht="15">
      <c r="D54" s="23"/>
      <c r="E54" s="23"/>
      <c r="F54" s="23"/>
    </row>
    <row r="55" spans="4:6" ht="15">
      <c r="D55" s="23"/>
      <c r="E55" s="23"/>
      <c r="F55" s="23"/>
    </row>
    <row r="56" spans="4:6" ht="15">
      <c r="D56" s="23"/>
      <c r="E56" s="23"/>
      <c r="F56" s="23"/>
    </row>
    <row r="57" spans="4:6" ht="15">
      <c r="D57" s="23"/>
      <c r="E57" s="23"/>
      <c r="F57" s="23"/>
    </row>
    <row r="58" spans="4:6" ht="15">
      <c r="D58" s="23"/>
      <c r="E58" s="23"/>
      <c r="F58" s="23"/>
    </row>
    <row r="59" spans="4:6" ht="15">
      <c r="D59" s="23"/>
      <c r="E59" s="23"/>
      <c r="F59" s="23"/>
    </row>
    <row r="60" spans="4:6" ht="15">
      <c r="D60" s="23"/>
      <c r="E60" s="23"/>
      <c r="F60" s="23"/>
    </row>
    <row r="61" spans="4:6" ht="15">
      <c r="D61" s="23"/>
      <c r="E61" s="23"/>
      <c r="F61" s="23"/>
    </row>
    <row r="62" spans="4:6" ht="15">
      <c r="D62" s="23"/>
      <c r="E62" s="23"/>
      <c r="F62" s="23"/>
    </row>
    <row r="63" spans="4:6" ht="15">
      <c r="D63" s="23"/>
      <c r="E63" s="23"/>
      <c r="F63" s="23"/>
    </row>
    <row r="64" spans="4:6" ht="15">
      <c r="D64" s="23"/>
      <c r="E64" s="23"/>
      <c r="F64" s="23"/>
    </row>
    <row r="65" spans="4:6" ht="15">
      <c r="D65" s="23"/>
      <c r="E65" s="23"/>
      <c r="F65" s="23"/>
    </row>
    <row r="66" spans="4:6" ht="15">
      <c r="D66" s="23"/>
      <c r="E66" s="23"/>
      <c r="F66" s="23"/>
    </row>
    <row r="67" spans="4:6" ht="15">
      <c r="D67" s="23"/>
      <c r="E67" s="23"/>
      <c r="F67" s="23"/>
    </row>
    <row r="68" spans="4:6" ht="15">
      <c r="D68" s="23"/>
      <c r="E68" s="23"/>
      <c r="F68" s="23"/>
    </row>
    <row r="69" spans="4:6" ht="15">
      <c r="D69" s="23"/>
      <c r="E69" s="23"/>
      <c r="F69" s="23"/>
    </row>
    <row r="70" spans="4:6" ht="15">
      <c r="D70" s="23"/>
      <c r="E70" s="23"/>
      <c r="F70" s="23"/>
    </row>
  </sheetData>
  <sheetProtection selectLockedCells="1" selectUnlockedCells="1"/>
  <mergeCells count="39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D37:F37"/>
    <mergeCell ref="D27:F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27:C27"/>
    <mergeCell ref="A17:C17"/>
    <mergeCell ref="D17:F17"/>
    <mergeCell ref="A18:C18"/>
    <mergeCell ref="A19:C19"/>
    <mergeCell ref="A20:C20"/>
    <mergeCell ref="A21:C21"/>
    <mergeCell ref="E1:BI7"/>
    <mergeCell ref="A11:F11"/>
    <mergeCell ref="A12:F12"/>
    <mergeCell ref="A13:F13"/>
    <mergeCell ref="A14:F14"/>
    <mergeCell ref="A16:C16"/>
  </mergeCells>
  <printOptions/>
  <pageMargins left="0.9840277777777777" right="0.39375" top="0.7875" bottom="0.7875" header="0.5118055555555555" footer="0.5118055555555555"/>
  <pageSetup horizontalDpi="300" verticalDpi="300" orientation="portrait" paperSize="9" scale="85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90" zoomScaleSheetLayoutView="90" zoomScalePageLayoutView="0" workbookViewId="0" topLeftCell="A1">
      <selection activeCell="I20" sqref="I20"/>
    </sheetView>
  </sheetViews>
  <sheetFormatPr defaultColWidth="11.57421875" defaultRowHeight="15"/>
  <cols>
    <col min="1" max="1" width="6.140625" style="0" customWidth="1"/>
    <col min="2" max="2" width="42.8515625" style="0" customWidth="1"/>
  </cols>
  <sheetData>
    <row r="1" spans="9:11" ht="42.75" customHeight="1">
      <c r="I1" s="80" t="s">
        <v>166</v>
      </c>
      <c r="J1" s="80"/>
      <c r="K1" s="80"/>
    </row>
    <row r="3" spans="1:11" ht="35.25" customHeight="1">
      <c r="A3" s="88" t="s">
        <v>167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7.75" customHeight="1">
      <c r="A5" s="124" t="s">
        <v>168</v>
      </c>
      <c r="B5" s="124" t="s">
        <v>169</v>
      </c>
      <c r="C5" s="125" t="s">
        <v>170</v>
      </c>
      <c r="D5" s="125"/>
      <c r="E5" s="125"/>
      <c r="F5" s="125" t="s">
        <v>171</v>
      </c>
      <c r="G5" s="125"/>
      <c r="H5" s="125"/>
      <c r="I5" s="125" t="s">
        <v>172</v>
      </c>
      <c r="J5" s="125"/>
      <c r="K5" s="125"/>
    </row>
    <row r="6" spans="1:11" ht="39.75" customHeight="1">
      <c r="A6" s="124"/>
      <c r="B6" s="124"/>
      <c r="C6" s="126" t="s">
        <v>173</v>
      </c>
      <c r="D6" s="126" t="s">
        <v>174</v>
      </c>
      <c r="E6" s="126" t="s">
        <v>175</v>
      </c>
      <c r="F6" s="126" t="s">
        <v>173</v>
      </c>
      <c r="G6" s="126" t="s">
        <v>174</v>
      </c>
      <c r="H6" s="126" t="s">
        <v>175</v>
      </c>
      <c r="I6" s="126" t="s">
        <v>173</v>
      </c>
      <c r="J6" s="126" t="s">
        <v>174</v>
      </c>
      <c r="K6" s="126" t="s">
        <v>175</v>
      </c>
    </row>
    <row r="7" spans="1:11" ht="15.75">
      <c r="A7" s="127" t="s">
        <v>68</v>
      </c>
      <c r="B7" s="128" t="s">
        <v>176</v>
      </c>
      <c r="C7" s="129">
        <v>23</v>
      </c>
      <c r="D7" s="130"/>
      <c r="E7" s="130"/>
      <c r="F7" s="131">
        <v>253</v>
      </c>
      <c r="G7" s="130"/>
      <c r="H7" s="130"/>
      <c r="I7" s="132">
        <v>629.35</v>
      </c>
      <c r="J7" s="132"/>
      <c r="K7" s="133"/>
    </row>
    <row r="8" spans="1:11" ht="15.75">
      <c r="A8" s="127"/>
      <c r="B8" s="128" t="s">
        <v>177</v>
      </c>
      <c r="C8" s="129">
        <v>18</v>
      </c>
      <c r="D8" s="130"/>
      <c r="E8" s="130"/>
      <c r="F8" s="131">
        <v>208</v>
      </c>
      <c r="G8" s="130"/>
      <c r="H8" s="130"/>
      <c r="I8" s="132">
        <v>473.48</v>
      </c>
      <c r="J8" s="132"/>
      <c r="K8" s="133"/>
    </row>
    <row r="9" spans="1:11" ht="15.75">
      <c r="A9" s="127" t="s">
        <v>72</v>
      </c>
      <c r="B9" s="128" t="s">
        <v>178</v>
      </c>
      <c r="C9" s="129">
        <v>6</v>
      </c>
      <c r="D9" s="130"/>
      <c r="E9" s="130"/>
      <c r="F9" s="131">
        <v>385</v>
      </c>
      <c r="G9" s="130"/>
      <c r="H9" s="130"/>
      <c r="I9" s="132">
        <v>182.42</v>
      </c>
      <c r="J9" s="132"/>
      <c r="K9" s="133"/>
    </row>
    <row r="10" spans="1:11" ht="15.75">
      <c r="A10" s="127"/>
      <c r="B10" s="128" t="s">
        <v>177</v>
      </c>
      <c r="C10" s="129"/>
      <c r="D10" s="130"/>
      <c r="E10" s="130"/>
      <c r="F10" s="134"/>
      <c r="G10" s="130"/>
      <c r="H10" s="130"/>
      <c r="I10" s="132"/>
      <c r="J10" s="132"/>
      <c r="K10" s="133"/>
    </row>
    <row r="11" spans="1:11" ht="15.75">
      <c r="A11" s="127" t="s">
        <v>75</v>
      </c>
      <c r="B11" s="128" t="s">
        <v>179</v>
      </c>
      <c r="C11" s="129"/>
      <c r="D11" s="130"/>
      <c r="E11" s="130"/>
      <c r="F11" s="131"/>
      <c r="G11" s="130"/>
      <c r="H11" s="130"/>
      <c r="I11" s="132"/>
      <c r="J11" s="132"/>
      <c r="K11" s="133"/>
    </row>
    <row r="12" spans="1:11" ht="15.75">
      <c r="A12" s="127"/>
      <c r="B12" s="128" t="s">
        <v>180</v>
      </c>
      <c r="C12" s="129"/>
      <c r="D12" s="130"/>
      <c r="E12" s="130"/>
      <c r="F12" s="131"/>
      <c r="G12" s="130"/>
      <c r="H12" s="130"/>
      <c r="I12" s="132"/>
      <c r="J12" s="132"/>
      <c r="K12" s="133"/>
    </row>
    <row r="13" spans="1:11" ht="15.75">
      <c r="A13" s="127" t="s">
        <v>89</v>
      </c>
      <c r="B13" s="128" t="s">
        <v>181</v>
      </c>
      <c r="C13" s="130"/>
      <c r="D13" s="130"/>
      <c r="E13" s="130"/>
      <c r="F13" s="131"/>
      <c r="G13" s="134"/>
      <c r="H13" s="130"/>
      <c r="I13" s="132"/>
      <c r="J13" s="135"/>
      <c r="K13" s="133"/>
    </row>
    <row r="14" spans="1:11" ht="15.75">
      <c r="A14" s="127"/>
      <c r="B14" s="128" t="s">
        <v>180</v>
      </c>
      <c r="C14" s="130"/>
      <c r="D14" s="130"/>
      <c r="E14" s="130"/>
      <c r="F14" s="131"/>
      <c r="G14" s="134"/>
      <c r="H14" s="130"/>
      <c r="I14" s="132"/>
      <c r="J14" s="135"/>
      <c r="K14" s="133"/>
    </row>
    <row r="15" spans="1:11" ht="15.75">
      <c r="A15" s="136"/>
      <c r="B15" s="137" t="s">
        <v>182</v>
      </c>
      <c r="C15" s="138">
        <f>C7+C9+C11</f>
        <v>29</v>
      </c>
      <c r="D15" s="138"/>
      <c r="E15" s="138"/>
      <c r="F15" s="139">
        <f>F7+F9++F11</f>
        <v>638</v>
      </c>
      <c r="G15" s="140"/>
      <c r="H15" s="138"/>
      <c r="I15" s="141">
        <f>I7++I9+I11</f>
        <v>811.77</v>
      </c>
      <c r="J15" s="142"/>
      <c r="K15" s="143"/>
    </row>
  </sheetData>
  <sheetProtection selectLockedCells="1" selectUnlockedCells="1"/>
  <mergeCells count="7">
    <mergeCell ref="I1:K1"/>
    <mergeCell ref="A3:K3"/>
    <mergeCell ref="A5:A6"/>
    <mergeCell ref="B5:B6"/>
    <mergeCell ref="C5:E5"/>
    <mergeCell ref="F5:H5"/>
    <mergeCell ref="I5:K5"/>
  </mergeCells>
  <printOptions/>
  <pageMargins left="0.9840277777777777" right="0.31527777777777777" top="0.5902777777777778" bottom="0.39375" header="0.5118055555555555" footer="0.5118055555555555"/>
  <pageSetup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90" zoomScaleSheetLayoutView="90" zoomScalePageLayoutView="0" workbookViewId="0" topLeftCell="A1">
      <selection activeCell="K14" sqref="K14"/>
    </sheetView>
  </sheetViews>
  <sheetFormatPr defaultColWidth="11.57421875" defaultRowHeight="15"/>
  <cols>
    <col min="1" max="1" width="6.140625" style="0" customWidth="1"/>
    <col min="2" max="2" width="22.7109375" style="0" customWidth="1"/>
    <col min="3" max="3" width="10.8515625" style="0" customWidth="1"/>
    <col min="4" max="5" width="11.00390625" style="0" customWidth="1"/>
    <col min="6" max="6" width="10.7109375" style="0" customWidth="1"/>
    <col min="7" max="7" width="10.57421875" style="0" customWidth="1"/>
    <col min="8" max="8" width="10.7109375" style="0" customWidth="1"/>
  </cols>
  <sheetData>
    <row r="1" spans="6:8" ht="42.75" customHeight="1">
      <c r="F1" s="80" t="s">
        <v>183</v>
      </c>
      <c r="G1" s="80"/>
      <c r="H1" s="80"/>
    </row>
    <row r="3" spans="1:8" ht="29.25" customHeight="1">
      <c r="A3" s="88" t="s">
        <v>184</v>
      </c>
      <c r="B3" s="88"/>
      <c r="C3" s="88"/>
      <c r="D3" s="88"/>
      <c r="E3" s="88"/>
      <c r="F3" s="88"/>
      <c r="G3" s="88"/>
      <c r="H3" s="88"/>
    </row>
    <row r="4" spans="1:8" ht="15">
      <c r="A4" s="31"/>
      <c r="B4" s="31"/>
      <c r="C4" s="31"/>
      <c r="D4" s="31"/>
      <c r="E4" s="31"/>
      <c r="F4" s="31"/>
      <c r="G4" s="31"/>
      <c r="H4" s="31"/>
    </row>
    <row r="5" spans="1:8" ht="26.25" customHeight="1">
      <c r="A5" s="89" t="s">
        <v>168</v>
      </c>
      <c r="B5" s="89" t="s">
        <v>169</v>
      </c>
      <c r="C5" s="90" t="s">
        <v>188</v>
      </c>
      <c r="D5" s="90"/>
      <c r="E5" s="90"/>
      <c r="F5" s="90" t="s">
        <v>171</v>
      </c>
      <c r="G5" s="90"/>
      <c r="H5" s="90"/>
    </row>
    <row r="6" spans="1:8" ht="30">
      <c r="A6" s="89"/>
      <c r="B6" s="89"/>
      <c r="C6" s="49" t="s">
        <v>173</v>
      </c>
      <c r="D6" s="49" t="s">
        <v>174</v>
      </c>
      <c r="E6" s="49" t="s">
        <v>175</v>
      </c>
      <c r="F6" s="49" t="s">
        <v>173</v>
      </c>
      <c r="G6" s="49" t="s">
        <v>174</v>
      </c>
      <c r="H6" s="49" t="s">
        <v>175</v>
      </c>
    </row>
    <row r="7" spans="1:8" ht="30">
      <c r="A7" s="50" t="s">
        <v>68</v>
      </c>
      <c r="B7" s="51" t="s">
        <v>176</v>
      </c>
      <c r="C7" s="52">
        <v>28</v>
      </c>
      <c r="D7" s="53"/>
      <c r="E7" s="53"/>
      <c r="F7" s="54">
        <v>303.04</v>
      </c>
      <c r="G7" s="55"/>
      <c r="H7" s="55"/>
    </row>
    <row r="8" spans="1:8" ht="15.75">
      <c r="A8" s="50"/>
      <c r="B8" s="51" t="s">
        <v>177</v>
      </c>
      <c r="C8" s="52">
        <v>18</v>
      </c>
      <c r="D8" s="53"/>
      <c r="E8" s="53"/>
      <c r="F8" s="54">
        <v>208</v>
      </c>
      <c r="G8" s="56"/>
      <c r="H8" s="56"/>
    </row>
    <row r="9" spans="1:8" ht="30">
      <c r="A9" s="50" t="s">
        <v>72</v>
      </c>
      <c r="B9" s="51" t="s">
        <v>178</v>
      </c>
      <c r="C9" s="52">
        <v>6</v>
      </c>
      <c r="D9" s="53"/>
      <c r="E9" s="53"/>
      <c r="F9" s="54">
        <v>385</v>
      </c>
      <c r="G9" s="57"/>
      <c r="H9" s="57"/>
    </row>
    <row r="10" spans="1:8" ht="15.75">
      <c r="A10" s="50"/>
      <c r="B10" s="51" t="s">
        <v>177</v>
      </c>
      <c r="C10" s="52"/>
      <c r="D10" s="53"/>
      <c r="E10" s="53"/>
      <c r="F10" s="58"/>
      <c r="G10" s="55"/>
      <c r="H10" s="55"/>
    </row>
    <row r="11" spans="1:8" ht="30">
      <c r="A11" s="50" t="s">
        <v>75</v>
      </c>
      <c r="B11" s="51" t="s">
        <v>179</v>
      </c>
      <c r="C11" s="52">
        <v>1</v>
      </c>
      <c r="D11" s="53"/>
      <c r="E11" s="53"/>
      <c r="F11" s="54">
        <v>185</v>
      </c>
      <c r="G11" s="56"/>
      <c r="H11" s="56"/>
    </row>
    <row r="12" spans="1:8" ht="30">
      <c r="A12" s="50"/>
      <c r="B12" s="51" t="s">
        <v>180</v>
      </c>
      <c r="C12" s="52"/>
      <c r="D12" s="53"/>
      <c r="E12" s="53"/>
      <c r="F12" s="59"/>
      <c r="G12" s="57"/>
      <c r="H12" s="57"/>
    </row>
    <row r="13" spans="1:8" ht="30">
      <c r="A13" s="50" t="s">
        <v>89</v>
      </c>
      <c r="B13" s="51" t="s">
        <v>181</v>
      </c>
      <c r="C13" s="53"/>
      <c r="D13" s="53"/>
      <c r="E13" s="53"/>
      <c r="F13" s="59"/>
      <c r="G13" s="60"/>
      <c r="H13" s="56"/>
    </row>
    <row r="14" spans="1:8" ht="30">
      <c r="A14" s="50"/>
      <c r="B14" s="51" t="s">
        <v>180</v>
      </c>
      <c r="C14" s="53"/>
      <c r="D14" s="53"/>
      <c r="E14" s="53"/>
      <c r="F14" s="59"/>
      <c r="G14" s="60"/>
      <c r="H14" s="56"/>
    </row>
    <row r="15" spans="1:8" ht="21" customHeight="1">
      <c r="A15" s="61"/>
      <c r="B15" s="62" t="s">
        <v>185</v>
      </c>
      <c r="C15" s="63">
        <f>C7+C9+C11</f>
        <v>35</v>
      </c>
      <c r="D15" s="63"/>
      <c r="E15" s="63"/>
      <c r="F15" s="64">
        <f>F7+F9++F11</f>
        <v>873.04</v>
      </c>
      <c r="G15" s="65"/>
      <c r="H15" s="66"/>
    </row>
  </sheetData>
  <sheetProtection selectLockedCells="1" selectUnlockedCells="1"/>
  <mergeCells count="6">
    <mergeCell ref="F1:H1"/>
    <mergeCell ref="A3:H3"/>
    <mergeCell ref="A5:A6"/>
    <mergeCell ref="B5:B6"/>
    <mergeCell ref="C5:E5"/>
    <mergeCell ref="F5:H5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2023-10-13T07:14:39Z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