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7040" windowHeight="11325"/>
  </bookViews>
  <sheets>
    <sheet name="29.12.2023" sheetId="1" r:id="rId1"/>
  </sheets>
  <definedNames>
    <definedName name="_xlnm._FilterDatabase" localSheetId="0" hidden="1">'29.12.2023'!$A$3:$M$62</definedName>
    <definedName name="_xlnm.Print_Area" localSheetId="0">'29.12.2023'!$A$1:$M$61</definedName>
  </definedNames>
  <calcPr calcId="145621"/>
</workbook>
</file>

<file path=xl/calcChain.xml><?xml version="1.0" encoding="utf-8"?>
<calcChain xmlns="http://schemas.openxmlformats.org/spreadsheetml/2006/main">
  <c r="A21" i="1" l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H6" i="1"/>
  <c r="L52" i="1" l="1"/>
  <c r="H52" i="1"/>
  <c r="L51" i="1"/>
  <c r="L50" i="1"/>
  <c r="H51" i="1"/>
  <c r="H50" i="1"/>
  <c r="H61" i="1"/>
  <c r="L61" i="1"/>
  <c r="H60" i="1"/>
  <c r="M60" i="1" s="1"/>
  <c r="H59" i="1"/>
  <c r="L59" i="1"/>
  <c r="H58" i="1"/>
  <c r="M58" i="1" s="1"/>
  <c r="H57" i="1"/>
  <c r="M57" i="1" s="1"/>
  <c r="H56" i="1"/>
  <c r="M56" i="1" s="1"/>
  <c r="H55" i="1"/>
  <c r="L55" i="1"/>
  <c r="H54" i="1"/>
  <c r="M54" i="1" s="1"/>
  <c r="H48" i="1"/>
  <c r="M48" i="1" s="1"/>
  <c r="H46" i="1"/>
  <c r="L46" i="1"/>
  <c r="H45" i="1"/>
  <c r="L45" i="1"/>
  <c r="H44" i="1"/>
  <c r="L44" i="1"/>
  <c r="H43" i="1"/>
  <c r="L43" i="1"/>
  <c r="H42" i="1"/>
  <c r="L42" i="1"/>
  <c r="H41" i="1"/>
  <c r="M41" i="1" s="1"/>
  <c r="H40" i="1"/>
  <c r="H39" i="1"/>
  <c r="L39" i="1"/>
  <c r="H38" i="1"/>
  <c r="L38" i="1"/>
  <c r="H37" i="1"/>
  <c r="L37" i="1"/>
  <c r="H36" i="1"/>
  <c r="L36" i="1"/>
  <c r="H35" i="1"/>
  <c r="L35" i="1"/>
  <c r="H34" i="1"/>
  <c r="L34" i="1"/>
  <c r="H33" i="1"/>
  <c r="L33" i="1"/>
  <c r="H32" i="1"/>
  <c r="L32" i="1"/>
  <c r="H31" i="1"/>
  <c r="L31" i="1"/>
  <c r="H30" i="1"/>
  <c r="M30" i="1" s="1"/>
  <c r="H29" i="1"/>
  <c r="L29" i="1"/>
  <c r="H28" i="1"/>
  <c r="L28" i="1"/>
  <c r="H27" i="1"/>
  <c r="L27" i="1"/>
  <c r="H26" i="1"/>
  <c r="L26" i="1"/>
  <c r="H25" i="1"/>
  <c r="L25" i="1"/>
  <c r="H24" i="1"/>
  <c r="L24" i="1"/>
  <c r="H23" i="1"/>
  <c r="L23" i="1"/>
  <c r="H22" i="1"/>
  <c r="L22" i="1"/>
  <c r="H21" i="1"/>
  <c r="M21" i="1" s="1"/>
  <c r="H20" i="1"/>
  <c r="M20" i="1" s="1"/>
  <c r="H18" i="1"/>
  <c r="M18" i="1" s="1"/>
  <c r="H17" i="1"/>
  <c r="M17" i="1" s="1"/>
  <c r="H16" i="1"/>
  <c r="L16" i="1"/>
  <c r="H15" i="1"/>
  <c r="M15" i="1" s="1"/>
  <c r="H14" i="1"/>
  <c r="M14" i="1" s="1"/>
  <c r="H13" i="1"/>
  <c r="L13" i="1"/>
  <c r="H12" i="1"/>
  <c r="M12" i="1" s="1"/>
  <c r="H11" i="1"/>
  <c r="M11" i="1" s="1"/>
  <c r="H10" i="1"/>
  <c r="M10" i="1" s="1"/>
  <c r="H8" i="1"/>
  <c r="M8" i="1" s="1"/>
  <c r="H7" i="1"/>
  <c r="M7" i="1" s="1"/>
  <c r="L53" i="1"/>
  <c r="L49" i="1"/>
  <c r="L19" i="1"/>
  <c r="L40" i="1"/>
  <c r="H53" i="1"/>
  <c r="H49" i="1"/>
  <c r="H47" i="1"/>
  <c r="M47" i="1" s="1"/>
  <c r="H19" i="1"/>
  <c r="H9" i="1"/>
  <c r="M9" i="1" s="1"/>
  <c r="M6" i="1"/>
  <c r="H5" i="1"/>
  <c r="M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M53" i="1" l="1"/>
  <c r="M61" i="1"/>
  <c r="M52" i="1"/>
  <c r="M51" i="1"/>
  <c r="M49" i="1"/>
  <c r="M37" i="1"/>
  <c r="M24" i="1"/>
  <c r="M55" i="1"/>
  <c r="M50" i="1"/>
  <c r="M28" i="1"/>
  <c r="M19" i="1"/>
  <c r="M23" i="1"/>
  <c r="M35" i="1"/>
  <c r="M46" i="1"/>
  <c r="M16" i="1"/>
  <c r="M22" i="1"/>
  <c r="M33" i="1"/>
  <c r="M44" i="1"/>
  <c r="M59" i="1"/>
  <c r="M36" i="1"/>
  <c r="M26" i="1"/>
  <c r="M27" i="1"/>
  <c r="M31" i="1"/>
  <c r="M32" i="1"/>
  <c r="M39" i="1"/>
  <c r="M42" i="1"/>
  <c r="M13" i="1"/>
  <c r="M25" i="1"/>
  <c r="M29" i="1"/>
  <c r="M34" i="1"/>
  <c r="M38" i="1"/>
  <c r="M43" i="1"/>
  <c r="M45" i="1"/>
  <c r="M40" i="1"/>
</calcChain>
</file>

<file path=xl/sharedStrings.xml><?xml version="1.0" encoding="utf-8"?>
<sst xmlns="http://schemas.openxmlformats.org/spreadsheetml/2006/main" count="243" uniqueCount="139">
  <si>
    <t>№ п/п</t>
  </si>
  <si>
    <t>диспетческий №</t>
  </si>
  <si>
    <t>адрес расположения РП, ТП</t>
  </si>
  <si>
    <t>мощность трансформаторов</t>
  </si>
  <si>
    <t>ТП-1г</t>
  </si>
  <si>
    <t>ТП-2г</t>
  </si>
  <si>
    <t>ТП-3г</t>
  </si>
  <si>
    <t>ТП-4г</t>
  </si>
  <si>
    <t>ТП-5г</t>
  </si>
  <si>
    <t>ТП-6г</t>
  </si>
  <si>
    <t xml:space="preserve">ТП-7г </t>
  </si>
  <si>
    <t>ТП-8г</t>
  </si>
  <si>
    <t>ТП-9г</t>
  </si>
  <si>
    <t>ТП-10г</t>
  </si>
  <si>
    <t>ТП-11г</t>
  </si>
  <si>
    <t>ТП-13г</t>
  </si>
  <si>
    <t>ТП-14г</t>
  </si>
  <si>
    <t>ТП-17г</t>
  </si>
  <si>
    <t>ТП-22г</t>
  </si>
  <si>
    <t>ТП-23г</t>
  </si>
  <si>
    <t>Тп-24г</t>
  </si>
  <si>
    <t>ТП-25г</t>
  </si>
  <si>
    <t>ТП-26г</t>
  </si>
  <si>
    <t>ТП-27г</t>
  </si>
  <si>
    <t>ТП-28г</t>
  </si>
  <si>
    <t>ТП-29г</t>
  </si>
  <si>
    <t>ТП-30г</t>
  </si>
  <si>
    <t>ТП-31г</t>
  </si>
  <si>
    <t>ТП-32г</t>
  </si>
  <si>
    <t>ТП-33г</t>
  </si>
  <si>
    <t>ТП-34г</t>
  </si>
  <si>
    <t>ТП-35г</t>
  </si>
  <si>
    <t>ТП-36г</t>
  </si>
  <si>
    <t>ТП-37г</t>
  </si>
  <si>
    <t>ТП-39г</t>
  </si>
  <si>
    <t>ТП-40г</t>
  </si>
  <si>
    <t>ТП-42г</t>
  </si>
  <si>
    <t>ТП-43г</t>
  </si>
  <si>
    <t>ТП-45г</t>
  </si>
  <si>
    <t>ТП-46г</t>
  </si>
  <si>
    <t>ТП-48г</t>
  </si>
  <si>
    <t>ТП-49г</t>
  </si>
  <si>
    <t>ТП-51г</t>
  </si>
  <si>
    <t>ТП-52г</t>
  </si>
  <si>
    <t>ТП-54г</t>
  </si>
  <si>
    <t>ТП-55г</t>
  </si>
  <si>
    <t>ТП-83г</t>
  </si>
  <si>
    <t>ТП-99г</t>
  </si>
  <si>
    <t>ТП-323г</t>
  </si>
  <si>
    <t>ТП-555г</t>
  </si>
  <si>
    <t>ТП-556г</t>
  </si>
  <si>
    <t>ТП-622г</t>
  </si>
  <si>
    <t>ТП-676г</t>
  </si>
  <si>
    <t>Тп-728г</t>
  </si>
  <si>
    <t>ТП-778г</t>
  </si>
  <si>
    <t>ТП-498, Пролетарская, 133</t>
  </si>
  <si>
    <t>КТП-418, КНС, п. Ремзавод</t>
  </si>
  <si>
    <t>ТП-3, ул. Мордовская, 35 в/ч 42701</t>
  </si>
  <si>
    <t>ТП-4.ул. Мордовская, 35 в/ч 42701</t>
  </si>
  <si>
    <t>ТП-133, оздоровительный лагерь «Сосновый бор» Старошайговский р -н</t>
  </si>
  <si>
    <t>КТП-410, пер. Крупской. с. Куликовка</t>
  </si>
  <si>
    <t>КТП-407, водозабор , п. Озерный</t>
  </si>
  <si>
    <t>КТП-408, водозабор , п. Озерный</t>
  </si>
  <si>
    <t>КТП-409, ул. Тепличная , п. Озерный</t>
  </si>
  <si>
    <t>КТП-622, Новотроицкий водозабор,  Старошайговский р –н, скваж. №1</t>
  </si>
  <si>
    <t>КТП-623, Новотроицкий водозабор,  Старошайговский р –н, скваж № 2</t>
  </si>
  <si>
    <t>ТП-12г</t>
  </si>
  <si>
    <t>ТП-512, ул. Р. Люксембург, водогрязелечебница</t>
  </si>
  <si>
    <t>п. Озерный. ул. Молодежная, Дом животноводов</t>
  </si>
  <si>
    <t>Оздоровительный лагерь «Корчагинец»</t>
  </si>
  <si>
    <t>КТП-160, с. Куликовка, ул. Прудная</t>
  </si>
  <si>
    <t>КТП, ул. Осипенко</t>
  </si>
  <si>
    <t>ТП-682, ул. С. Лазо</t>
  </si>
  <si>
    <t>ТП-10, ул. Ульянова, 89</t>
  </si>
  <si>
    <t>ТП-9, ул. Попова, 63 к.3</t>
  </si>
  <si>
    <t>ТП-729, ул. Ульянова, 95</t>
  </si>
  <si>
    <t>ТП-714, ул. Ульянова, 95</t>
  </si>
  <si>
    <t>ТП, ул. Щорса, 12</t>
  </si>
  <si>
    <t>ТП, ул. Фурманова, 21</t>
  </si>
  <si>
    <t xml:space="preserve">ТП Озерный ул. Совхозная, 32 </t>
  </si>
  <si>
    <t>ТП ул. Гагарина, 102</t>
  </si>
  <si>
    <t>КТП № 1 по Лямбирскому шоссе 19</t>
  </si>
  <si>
    <t>КТП № 2 по Лямбирскому шоссе 21</t>
  </si>
  <si>
    <t>КТП ул. Коваленко, 59</t>
  </si>
  <si>
    <t>КТП Ж/К Онегин, ул. Б. Хмельницкого, 75</t>
  </si>
  <si>
    <t>ТП по ул. Гагарина 98</t>
  </si>
  <si>
    <t>КТП по ул. Ульянова -ул. М. Расковой</t>
  </si>
  <si>
    <t>КТП пр. 50 лет Октября, 17б</t>
  </si>
  <si>
    <t>КТП по ул. Косарева 43</t>
  </si>
  <si>
    <t>ТП-43, п. Кирзавод</t>
  </si>
  <si>
    <t>КТП ул. Октябрьская, 17в, п. Луховка</t>
  </si>
  <si>
    <t>КТП  Ульянова, 93</t>
  </si>
  <si>
    <t>ТП ул. Победы, 14 МРКБ</t>
  </si>
  <si>
    <t>ТП-47г</t>
  </si>
  <si>
    <t>КТП ул. М. Расковой в р-не  д. 33</t>
  </si>
  <si>
    <t>КТПН 6/0,4 кВ Гагарина, 108</t>
  </si>
  <si>
    <t>ТП-99, ул. М. Расковой</t>
  </si>
  <si>
    <t>КТП-555, водозабор, 12 м-н Ю-З части  г. Саранска</t>
  </si>
  <si>
    <t>КТП-556, водозабор, 12 м-н Ю-З части  г. Саранска</t>
  </si>
  <si>
    <t>КТП-622, водозабор, пос. Ялга</t>
  </si>
  <si>
    <t>КТП-676, ул. Коммунистическая 66</t>
  </si>
  <si>
    <t>2х400</t>
  </si>
  <si>
    <t>2х630</t>
  </si>
  <si>
    <t>2х1250</t>
  </si>
  <si>
    <t>2х1000</t>
  </si>
  <si>
    <t>ТП-778г, ул. Коваленко, 49</t>
  </si>
  <si>
    <t>ТП-394 школы № 6, ул. Рабочая, напротив ж. д. 29 п. Ремзавод</t>
  </si>
  <si>
    <t>КТП-728, пос. Ялга, ул. Полевая (6 домов)</t>
  </si>
  <si>
    <t>1000+400</t>
  </si>
  <si>
    <t>КТП-869, ул. Полежаева, 115А</t>
  </si>
  <si>
    <t>Х</t>
  </si>
  <si>
    <t>ТП-83, п. Кирзавод, Осипенко, 8</t>
  </si>
  <si>
    <t>ТП-54, ул. Мичурина, 32, р.п. Луховка</t>
  </si>
  <si>
    <t>ТП-15Г</t>
  </si>
  <si>
    <t>ул. Пуркаева, 3</t>
  </si>
  <si>
    <t>ТП-323Г ул. Солнечная 27</t>
  </si>
  <si>
    <t>I фазы А</t>
  </si>
  <si>
    <t>I фазы В</t>
  </si>
  <si>
    <t>I фазы С</t>
  </si>
  <si>
    <t>секция № 1</t>
  </si>
  <si>
    <t>секция № 2</t>
  </si>
  <si>
    <t>73</t>
  </si>
  <si>
    <t>ТП-56Г</t>
  </si>
  <si>
    <t>ТП-57Г</t>
  </si>
  <si>
    <t>ТП-58Г</t>
  </si>
  <si>
    <t>ТП ул. Победы, 14 к 20 МРКБ</t>
  </si>
  <si>
    <t>ТП ул. Победы, 14 к 3 МРКБ</t>
  </si>
  <si>
    <t xml:space="preserve">Результаты контрольных замеров электрических параметров режимов работы оборудования объектов электросетевого хозяйства МП г.о. Саранск «Горсвет» по состоянию на 29.12.2023 года с 19-00 до 21-00 часа </t>
  </si>
  <si>
    <t>253</t>
  </si>
  <si>
    <t>312</t>
  </si>
  <si>
    <t>96</t>
  </si>
  <si>
    <t>152</t>
  </si>
  <si>
    <t>74</t>
  </si>
  <si>
    <t>130</t>
  </si>
  <si>
    <t>53</t>
  </si>
  <si>
    <t>91</t>
  </si>
  <si>
    <t>14</t>
  </si>
  <si>
    <t xml:space="preserve">расч. мощность, кВт </t>
  </si>
  <si>
    <t xml:space="preserve">Итого расч.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</si>
</sst>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2"/>
  <sheetViews>
    <sheetView tabSelected="1" view="pageBreakPreview" zoomScale="85" zoomScaleSheetLayoutView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P8" sqref="P8"/>
    </sheetView>
  </sheetViews>
  <sheetFormatPr defaultRowHeight="15.75" x14ac:dyDescent="0.25"/>
  <cols>
    <col min="1" max="1" width="4.5703125" style="2" customWidth="1"/>
    <col min="2" max="2" width="9.140625" style="2"/>
    <col min="3" max="3" width="25.85546875" style="2" customWidth="1"/>
    <col min="4" max="5" width="10.42578125" style="2" customWidth="1"/>
    <col min="6" max="6" width="9.7109375" style="2" customWidth="1"/>
    <col min="7" max="7" width="10.42578125" style="2" customWidth="1"/>
    <col min="8" max="8" width="13" style="2" customWidth="1"/>
    <col min="9" max="11" width="9.28515625" style="2" bestFit="1" customWidth="1"/>
    <col min="12" max="12" width="13.140625" style="2" customWidth="1"/>
    <col min="13" max="13" width="14.5703125" style="2" customWidth="1"/>
    <col min="14" max="14" width="12" style="2" bestFit="1" customWidth="1"/>
    <col min="15" max="16384" width="9.140625" style="2"/>
  </cols>
  <sheetData>
    <row r="2" spans="1:14" ht="57" customHeight="1" thickBot="1" x14ac:dyDescent="0.3">
      <c r="A2" s="1" t="s">
        <v>127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6.5" thickBot="1" x14ac:dyDescent="0.3">
      <c r="A3" s="3" t="s">
        <v>0</v>
      </c>
      <c r="B3" s="4" t="s">
        <v>1</v>
      </c>
      <c r="C3" s="4" t="s">
        <v>2</v>
      </c>
      <c r="D3" s="5" t="s">
        <v>3</v>
      </c>
      <c r="E3" s="6" t="s">
        <v>119</v>
      </c>
      <c r="F3" s="7"/>
      <c r="G3" s="7"/>
      <c r="H3" s="8"/>
      <c r="I3" s="9" t="s">
        <v>120</v>
      </c>
      <c r="J3" s="7"/>
      <c r="K3" s="7"/>
      <c r="L3" s="8"/>
      <c r="M3" s="10" t="s">
        <v>138</v>
      </c>
    </row>
    <row r="4" spans="1:14" ht="47.25" x14ac:dyDescent="0.25">
      <c r="A4" s="11"/>
      <c r="B4" s="12"/>
      <c r="C4" s="13"/>
      <c r="D4" s="14"/>
      <c r="E4" s="15" t="s">
        <v>116</v>
      </c>
      <c r="F4" s="16" t="s">
        <v>117</v>
      </c>
      <c r="G4" s="16" t="s">
        <v>118</v>
      </c>
      <c r="H4" s="17" t="s">
        <v>137</v>
      </c>
      <c r="I4" s="15" t="s">
        <v>116</v>
      </c>
      <c r="J4" s="16" t="s">
        <v>117</v>
      </c>
      <c r="K4" s="16" t="s">
        <v>118</v>
      </c>
      <c r="L4" s="17" t="s">
        <v>137</v>
      </c>
      <c r="M4" s="18"/>
    </row>
    <row r="5" spans="1:14" ht="31.5" x14ac:dyDescent="0.25">
      <c r="A5" s="19">
        <v>1</v>
      </c>
      <c r="B5" s="19" t="s">
        <v>4</v>
      </c>
      <c r="C5" s="20" t="s">
        <v>55</v>
      </c>
      <c r="D5" s="21">
        <v>400</v>
      </c>
      <c r="E5" s="22">
        <v>84</v>
      </c>
      <c r="F5" s="23">
        <v>141</v>
      </c>
      <c r="G5" s="24">
        <v>167</v>
      </c>
      <c r="H5" s="25">
        <f t="shared" ref="H5:H35" si="0">(E5*220*0.9+F5*220*0.9+G5*220*0.9)/1000</f>
        <v>77.616</v>
      </c>
      <c r="I5" s="26" t="s">
        <v>110</v>
      </c>
      <c r="J5" s="23" t="s">
        <v>110</v>
      </c>
      <c r="K5" s="23" t="s">
        <v>110</v>
      </c>
      <c r="L5" s="27"/>
      <c r="M5" s="28">
        <f t="shared" ref="M5:M35" si="1">H5+L5</f>
        <v>77.616</v>
      </c>
    </row>
    <row r="6" spans="1:14" ht="31.5" x14ac:dyDescent="0.25">
      <c r="A6" s="29">
        <f t="shared" ref="A6:A61" si="2">A5+1</f>
        <v>2</v>
      </c>
      <c r="B6" s="29" t="s">
        <v>5</v>
      </c>
      <c r="C6" s="30" t="s">
        <v>56</v>
      </c>
      <c r="D6" s="31">
        <v>250</v>
      </c>
      <c r="E6" s="32">
        <v>46</v>
      </c>
      <c r="F6" s="33">
        <v>24</v>
      </c>
      <c r="G6" s="33">
        <v>24</v>
      </c>
      <c r="H6" s="25">
        <f>(E6*220*0.9+F6*220*0.9+G6*220*0.9)/1000</f>
        <v>18.611999999999998</v>
      </c>
      <c r="I6" s="32" t="s">
        <v>110</v>
      </c>
      <c r="J6" s="33" t="s">
        <v>110</v>
      </c>
      <c r="K6" s="33" t="s">
        <v>110</v>
      </c>
      <c r="L6" s="34"/>
      <c r="M6" s="28">
        <f t="shared" si="1"/>
        <v>18.611999999999998</v>
      </c>
    </row>
    <row r="7" spans="1:14" ht="31.5" x14ac:dyDescent="0.25">
      <c r="A7" s="35">
        <f t="shared" si="2"/>
        <v>3</v>
      </c>
      <c r="B7" s="35" t="s">
        <v>6</v>
      </c>
      <c r="C7" s="36" t="s">
        <v>57</v>
      </c>
      <c r="D7" s="37">
        <v>630</v>
      </c>
      <c r="E7" s="38" t="s">
        <v>128</v>
      </c>
      <c r="F7" s="39">
        <v>238</v>
      </c>
      <c r="G7" s="39">
        <v>193</v>
      </c>
      <c r="H7" s="40">
        <f t="shared" si="0"/>
        <v>135.43199999999999</v>
      </c>
      <c r="I7" s="41" t="s">
        <v>110</v>
      </c>
      <c r="J7" s="39" t="s">
        <v>110</v>
      </c>
      <c r="K7" s="39" t="s">
        <v>110</v>
      </c>
      <c r="L7" s="42"/>
      <c r="M7" s="43">
        <f t="shared" si="1"/>
        <v>135.43199999999999</v>
      </c>
      <c r="N7" s="44"/>
    </row>
    <row r="8" spans="1:14" ht="31.5" x14ac:dyDescent="0.25">
      <c r="A8" s="29">
        <f t="shared" si="2"/>
        <v>4</v>
      </c>
      <c r="B8" s="29" t="s">
        <v>7</v>
      </c>
      <c r="C8" s="30" t="s">
        <v>58</v>
      </c>
      <c r="D8" s="31">
        <v>630</v>
      </c>
      <c r="E8" s="45" t="s">
        <v>129</v>
      </c>
      <c r="F8" s="33">
        <v>295</v>
      </c>
      <c r="G8" s="33">
        <v>237</v>
      </c>
      <c r="H8" s="25">
        <f t="shared" si="0"/>
        <v>167.11199999999999</v>
      </c>
      <c r="I8" s="32" t="s">
        <v>110</v>
      </c>
      <c r="J8" s="33" t="s">
        <v>110</v>
      </c>
      <c r="K8" s="33" t="s">
        <v>110</v>
      </c>
      <c r="L8" s="34"/>
      <c r="M8" s="28">
        <f t="shared" si="1"/>
        <v>167.11199999999999</v>
      </c>
    </row>
    <row r="9" spans="1:14" ht="63" x14ac:dyDescent="0.25">
      <c r="A9" s="29">
        <f t="shared" si="2"/>
        <v>5</v>
      </c>
      <c r="B9" s="29" t="s">
        <v>8</v>
      </c>
      <c r="C9" s="30" t="s">
        <v>59</v>
      </c>
      <c r="D9" s="31">
        <v>160</v>
      </c>
      <c r="E9" s="46">
        <v>27</v>
      </c>
      <c r="F9" s="33">
        <v>20</v>
      </c>
      <c r="G9" s="33">
        <v>31</v>
      </c>
      <c r="H9" s="25">
        <f t="shared" si="0"/>
        <v>15.444000000000001</v>
      </c>
      <c r="I9" s="32" t="s">
        <v>110</v>
      </c>
      <c r="J9" s="33" t="s">
        <v>110</v>
      </c>
      <c r="K9" s="33" t="s">
        <v>110</v>
      </c>
      <c r="L9" s="34"/>
      <c r="M9" s="28">
        <f t="shared" si="1"/>
        <v>15.444000000000001</v>
      </c>
      <c r="N9" s="44"/>
    </row>
    <row r="10" spans="1:14" ht="31.5" x14ac:dyDescent="0.25">
      <c r="A10" s="29">
        <f t="shared" si="2"/>
        <v>6</v>
      </c>
      <c r="B10" s="29" t="s">
        <v>9</v>
      </c>
      <c r="C10" s="30" t="s">
        <v>60</v>
      </c>
      <c r="D10" s="31">
        <v>400</v>
      </c>
      <c r="E10" s="32">
        <v>142</v>
      </c>
      <c r="F10" s="33">
        <v>75</v>
      </c>
      <c r="G10" s="33">
        <v>142</v>
      </c>
      <c r="H10" s="25">
        <f t="shared" si="0"/>
        <v>71.081999999999994</v>
      </c>
      <c r="I10" s="32" t="s">
        <v>110</v>
      </c>
      <c r="J10" s="33" t="s">
        <v>110</v>
      </c>
      <c r="K10" s="33" t="s">
        <v>110</v>
      </c>
      <c r="L10" s="34"/>
      <c r="M10" s="28">
        <f t="shared" si="1"/>
        <v>71.081999999999994</v>
      </c>
    </row>
    <row r="11" spans="1:14" ht="31.5" x14ac:dyDescent="0.25">
      <c r="A11" s="29">
        <f t="shared" si="2"/>
        <v>7</v>
      </c>
      <c r="B11" s="29" t="s">
        <v>10</v>
      </c>
      <c r="C11" s="30" t="s">
        <v>61</v>
      </c>
      <c r="D11" s="31">
        <v>250</v>
      </c>
      <c r="E11" s="32">
        <v>66</v>
      </c>
      <c r="F11" s="33">
        <v>67</v>
      </c>
      <c r="G11" s="33">
        <v>65</v>
      </c>
      <c r="H11" s="25">
        <f t="shared" si="0"/>
        <v>39.204000000000001</v>
      </c>
      <c r="I11" s="32" t="s">
        <v>110</v>
      </c>
      <c r="J11" s="33" t="s">
        <v>110</v>
      </c>
      <c r="K11" s="33" t="s">
        <v>110</v>
      </c>
      <c r="L11" s="34"/>
      <c r="M11" s="28">
        <f t="shared" si="1"/>
        <v>39.204000000000001</v>
      </c>
    </row>
    <row r="12" spans="1:14" ht="31.5" x14ac:dyDescent="0.25">
      <c r="A12" s="29">
        <f t="shared" si="2"/>
        <v>8</v>
      </c>
      <c r="B12" s="29" t="s">
        <v>11</v>
      </c>
      <c r="C12" s="30" t="s">
        <v>62</v>
      </c>
      <c r="D12" s="31">
        <v>160</v>
      </c>
      <c r="E12" s="32">
        <v>68</v>
      </c>
      <c r="F12" s="33">
        <v>66</v>
      </c>
      <c r="G12" s="33">
        <v>67</v>
      </c>
      <c r="H12" s="25">
        <f t="shared" si="0"/>
        <v>39.798000000000002</v>
      </c>
      <c r="I12" s="32" t="s">
        <v>110</v>
      </c>
      <c r="J12" s="33" t="s">
        <v>110</v>
      </c>
      <c r="K12" s="33" t="s">
        <v>110</v>
      </c>
      <c r="L12" s="34"/>
      <c r="M12" s="28">
        <f t="shared" si="1"/>
        <v>39.798000000000002</v>
      </c>
    </row>
    <row r="13" spans="1:14" ht="25.5" customHeight="1" x14ac:dyDescent="0.25">
      <c r="A13" s="29">
        <f t="shared" si="2"/>
        <v>9</v>
      </c>
      <c r="B13" s="29" t="s">
        <v>12</v>
      </c>
      <c r="C13" s="30" t="s">
        <v>63</v>
      </c>
      <c r="D13" s="31" t="s">
        <v>101</v>
      </c>
      <c r="E13" s="32">
        <v>73</v>
      </c>
      <c r="F13" s="33">
        <v>49</v>
      </c>
      <c r="G13" s="33">
        <v>81</v>
      </c>
      <c r="H13" s="25">
        <f t="shared" si="0"/>
        <v>40.194000000000003</v>
      </c>
      <c r="I13" s="32">
        <v>76</v>
      </c>
      <c r="J13" s="33">
        <v>85</v>
      </c>
      <c r="K13" s="33">
        <v>85</v>
      </c>
      <c r="L13" s="25">
        <f>(I13*220*0.9+J13*220*0.9+K13*220*0.9)/1000</f>
        <v>48.707999999999998</v>
      </c>
      <c r="M13" s="28">
        <f t="shared" si="1"/>
        <v>88.902000000000001</v>
      </c>
    </row>
    <row r="14" spans="1:14" ht="78.75" x14ac:dyDescent="0.25">
      <c r="A14" s="29">
        <f t="shared" si="2"/>
        <v>10</v>
      </c>
      <c r="B14" s="29" t="s">
        <v>13</v>
      </c>
      <c r="C14" s="30" t="s">
        <v>64</v>
      </c>
      <c r="D14" s="31">
        <v>250</v>
      </c>
      <c r="E14" s="32">
        <v>64</v>
      </c>
      <c r="F14" s="33">
        <v>66</v>
      </c>
      <c r="G14" s="33">
        <v>65</v>
      </c>
      <c r="H14" s="25">
        <f t="shared" si="0"/>
        <v>38.61</v>
      </c>
      <c r="I14" s="32" t="s">
        <v>110</v>
      </c>
      <c r="J14" s="33" t="s">
        <v>110</v>
      </c>
      <c r="K14" s="33" t="s">
        <v>110</v>
      </c>
      <c r="L14" s="34"/>
      <c r="M14" s="28">
        <f t="shared" si="1"/>
        <v>38.61</v>
      </c>
    </row>
    <row r="15" spans="1:14" ht="78.75" x14ac:dyDescent="0.25">
      <c r="A15" s="29">
        <f t="shared" si="2"/>
        <v>11</v>
      </c>
      <c r="B15" s="29" t="s">
        <v>14</v>
      </c>
      <c r="C15" s="30" t="s">
        <v>65</v>
      </c>
      <c r="D15" s="31">
        <v>250</v>
      </c>
      <c r="E15" s="32">
        <v>68</v>
      </c>
      <c r="F15" s="33">
        <v>69</v>
      </c>
      <c r="G15" s="33">
        <v>65</v>
      </c>
      <c r="H15" s="25">
        <f t="shared" si="0"/>
        <v>39.996000000000002</v>
      </c>
      <c r="I15" s="32" t="s">
        <v>110</v>
      </c>
      <c r="J15" s="33" t="s">
        <v>110</v>
      </c>
      <c r="K15" s="33" t="s">
        <v>110</v>
      </c>
      <c r="L15" s="34"/>
      <c r="M15" s="28">
        <f t="shared" si="1"/>
        <v>39.996000000000002</v>
      </c>
    </row>
    <row r="16" spans="1:14" ht="47.25" x14ac:dyDescent="0.25">
      <c r="A16" s="29">
        <f t="shared" si="2"/>
        <v>12</v>
      </c>
      <c r="B16" s="29" t="s">
        <v>66</v>
      </c>
      <c r="C16" s="30" t="s">
        <v>67</v>
      </c>
      <c r="D16" s="31" t="s">
        <v>102</v>
      </c>
      <c r="E16" s="32">
        <v>169</v>
      </c>
      <c r="F16" s="33">
        <v>160</v>
      </c>
      <c r="G16" s="33">
        <v>162</v>
      </c>
      <c r="H16" s="25">
        <f t="shared" si="0"/>
        <v>97.218000000000004</v>
      </c>
      <c r="I16" s="32">
        <v>237</v>
      </c>
      <c r="J16" s="33">
        <v>186</v>
      </c>
      <c r="K16" s="33">
        <v>197</v>
      </c>
      <c r="L16" s="25">
        <f>(I16*220*0.9+J16*220*0.9+K16*220*0.9)/1000</f>
        <v>122.76</v>
      </c>
      <c r="M16" s="28">
        <f t="shared" si="1"/>
        <v>219.97800000000001</v>
      </c>
    </row>
    <row r="17" spans="1:14" ht="47.25" x14ac:dyDescent="0.25">
      <c r="A17" s="29">
        <f t="shared" si="2"/>
        <v>13</v>
      </c>
      <c r="B17" s="29" t="s">
        <v>15</v>
      </c>
      <c r="C17" s="30" t="s">
        <v>68</v>
      </c>
      <c r="D17" s="31">
        <v>30</v>
      </c>
      <c r="E17" s="32">
        <v>1.7</v>
      </c>
      <c r="F17" s="33">
        <v>2.8</v>
      </c>
      <c r="G17" s="33">
        <v>6.9</v>
      </c>
      <c r="H17" s="25">
        <f t="shared" si="0"/>
        <v>2.2571999999999997</v>
      </c>
      <c r="I17" s="32" t="s">
        <v>110</v>
      </c>
      <c r="J17" s="33" t="s">
        <v>110</v>
      </c>
      <c r="K17" s="33" t="s">
        <v>110</v>
      </c>
      <c r="L17" s="34"/>
      <c r="M17" s="28">
        <f t="shared" si="1"/>
        <v>2.2571999999999997</v>
      </c>
    </row>
    <row r="18" spans="1:14" ht="31.5" x14ac:dyDescent="0.25">
      <c r="A18" s="29">
        <f t="shared" si="2"/>
        <v>14</v>
      </c>
      <c r="B18" s="29" t="s">
        <v>16</v>
      </c>
      <c r="C18" s="30" t="s">
        <v>69</v>
      </c>
      <c r="D18" s="31">
        <v>250</v>
      </c>
      <c r="E18" s="32">
        <v>82</v>
      </c>
      <c r="F18" s="33">
        <v>107</v>
      </c>
      <c r="G18" s="47">
        <v>144</v>
      </c>
      <c r="H18" s="25">
        <f t="shared" si="0"/>
        <v>65.933999999999997</v>
      </c>
      <c r="I18" s="32" t="s">
        <v>110</v>
      </c>
      <c r="J18" s="33" t="s">
        <v>110</v>
      </c>
      <c r="K18" s="33" t="s">
        <v>110</v>
      </c>
      <c r="L18" s="34"/>
      <c r="M18" s="28">
        <f t="shared" si="1"/>
        <v>65.933999999999997</v>
      </c>
    </row>
    <row r="19" spans="1:14" x14ac:dyDescent="0.25">
      <c r="A19" s="35">
        <f t="shared" si="2"/>
        <v>15</v>
      </c>
      <c r="B19" s="35" t="s">
        <v>113</v>
      </c>
      <c r="C19" s="36" t="s">
        <v>114</v>
      </c>
      <c r="D19" s="31" t="s">
        <v>101</v>
      </c>
      <c r="E19" s="32">
        <v>47</v>
      </c>
      <c r="F19" s="33">
        <v>50</v>
      </c>
      <c r="G19" s="47">
        <v>51</v>
      </c>
      <c r="H19" s="25">
        <f t="shared" si="0"/>
        <v>29.303999999999998</v>
      </c>
      <c r="I19" s="32">
        <v>35</v>
      </c>
      <c r="J19" s="33">
        <v>39</v>
      </c>
      <c r="K19" s="33">
        <v>37</v>
      </c>
      <c r="L19" s="25">
        <f>(I19*220*0.9+J19*220*0.9+K19*220*0.9)/1000</f>
        <v>21.978000000000002</v>
      </c>
      <c r="M19" s="28">
        <f t="shared" si="1"/>
        <v>51.281999999999996</v>
      </c>
    </row>
    <row r="20" spans="1:14" ht="31.5" x14ac:dyDescent="0.25">
      <c r="A20" s="29">
        <f t="shared" si="2"/>
        <v>16</v>
      </c>
      <c r="B20" s="29" t="s">
        <v>17</v>
      </c>
      <c r="C20" s="30" t="s">
        <v>70</v>
      </c>
      <c r="D20" s="31">
        <v>160</v>
      </c>
      <c r="E20" s="32">
        <v>75</v>
      </c>
      <c r="F20" s="33">
        <v>74</v>
      </c>
      <c r="G20" s="33">
        <v>64</v>
      </c>
      <c r="H20" s="25">
        <f t="shared" si="0"/>
        <v>42.173999999999999</v>
      </c>
      <c r="I20" s="32" t="s">
        <v>110</v>
      </c>
      <c r="J20" s="33" t="s">
        <v>110</v>
      </c>
      <c r="K20" s="33" t="s">
        <v>110</v>
      </c>
      <c r="L20" s="34"/>
      <c r="M20" s="28">
        <f t="shared" si="1"/>
        <v>42.173999999999999</v>
      </c>
    </row>
    <row r="21" spans="1:14" x14ac:dyDescent="0.25">
      <c r="A21" s="29">
        <f t="shared" si="2"/>
        <v>17</v>
      </c>
      <c r="B21" s="29" t="s">
        <v>18</v>
      </c>
      <c r="C21" s="30" t="s">
        <v>71</v>
      </c>
      <c r="D21" s="31">
        <v>400</v>
      </c>
      <c r="E21" s="32">
        <v>156</v>
      </c>
      <c r="F21" s="33">
        <v>200</v>
      </c>
      <c r="G21" s="33">
        <v>197</v>
      </c>
      <c r="H21" s="25">
        <f t="shared" si="0"/>
        <v>109.494</v>
      </c>
      <c r="I21" s="32" t="s">
        <v>110</v>
      </c>
      <c r="J21" s="33" t="s">
        <v>110</v>
      </c>
      <c r="K21" s="33" t="s">
        <v>110</v>
      </c>
      <c r="L21" s="34"/>
      <c r="M21" s="28">
        <f t="shared" si="1"/>
        <v>109.494</v>
      </c>
    </row>
    <row r="22" spans="1:14" x14ac:dyDescent="0.25">
      <c r="A22" s="29">
        <f t="shared" si="2"/>
        <v>18</v>
      </c>
      <c r="B22" s="29" t="s">
        <v>19</v>
      </c>
      <c r="C22" s="30" t="s">
        <v>72</v>
      </c>
      <c r="D22" s="31" t="s">
        <v>102</v>
      </c>
      <c r="E22" s="32">
        <v>277</v>
      </c>
      <c r="F22" s="33">
        <v>265</v>
      </c>
      <c r="G22" s="33">
        <v>303</v>
      </c>
      <c r="H22" s="47">
        <f t="shared" si="0"/>
        <v>167.31</v>
      </c>
      <c r="I22" s="28">
        <v>249</v>
      </c>
      <c r="J22" s="33">
        <v>263</v>
      </c>
      <c r="K22" s="33">
        <v>233</v>
      </c>
      <c r="L22" s="48">
        <f t="shared" ref="L22:L29" si="3">(I22*220*0.9+J22*220*0.9+K22*220*0.9)/1000</f>
        <v>147.51</v>
      </c>
      <c r="M22" s="28">
        <f t="shared" si="1"/>
        <v>314.82</v>
      </c>
    </row>
    <row r="23" spans="1:14" x14ac:dyDescent="0.25">
      <c r="A23" s="29">
        <f t="shared" si="2"/>
        <v>19</v>
      </c>
      <c r="B23" s="29" t="s">
        <v>20</v>
      </c>
      <c r="C23" s="30" t="s">
        <v>73</v>
      </c>
      <c r="D23" s="31" t="s">
        <v>101</v>
      </c>
      <c r="E23" s="45" t="s">
        <v>130</v>
      </c>
      <c r="F23" s="33">
        <v>89</v>
      </c>
      <c r="G23" s="33">
        <v>91</v>
      </c>
      <c r="H23" s="25">
        <f t="shared" si="0"/>
        <v>54.648000000000003</v>
      </c>
      <c r="I23" s="32">
        <v>186</v>
      </c>
      <c r="J23" s="33">
        <v>123</v>
      </c>
      <c r="K23" s="33">
        <v>101</v>
      </c>
      <c r="L23" s="25">
        <f t="shared" si="3"/>
        <v>81.180000000000007</v>
      </c>
      <c r="M23" s="28">
        <f t="shared" si="1"/>
        <v>135.828</v>
      </c>
    </row>
    <row r="24" spans="1:14" x14ac:dyDescent="0.25">
      <c r="A24" s="29">
        <f t="shared" si="2"/>
        <v>20</v>
      </c>
      <c r="B24" s="29" t="s">
        <v>21</v>
      </c>
      <c r="C24" s="30" t="s">
        <v>74</v>
      </c>
      <c r="D24" s="31" t="s">
        <v>102</v>
      </c>
      <c r="E24" s="45" t="s">
        <v>131</v>
      </c>
      <c r="F24" s="33">
        <v>143</v>
      </c>
      <c r="G24" s="33">
        <v>131</v>
      </c>
      <c r="H24" s="25">
        <f t="shared" si="0"/>
        <v>84.347999999999999</v>
      </c>
      <c r="I24" s="32">
        <v>125</v>
      </c>
      <c r="J24" s="33">
        <v>136</v>
      </c>
      <c r="K24" s="33">
        <v>108</v>
      </c>
      <c r="L24" s="25">
        <f t="shared" si="3"/>
        <v>73.061999999999998</v>
      </c>
      <c r="M24" s="28">
        <f t="shared" si="1"/>
        <v>157.41</v>
      </c>
    </row>
    <row r="25" spans="1:14" ht="31.5" x14ac:dyDescent="0.25">
      <c r="A25" s="29">
        <f t="shared" si="2"/>
        <v>21</v>
      </c>
      <c r="B25" s="29" t="s">
        <v>22</v>
      </c>
      <c r="C25" s="30" t="s">
        <v>75</v>
      </c>
      <c r="D25" s="31" t="s">
        <v>101</v>
      </c>
      <c r="E25" s="45" t="s">
        <v>132</v>
      </c>
      <c r="F25" s="33">
        <v>76</v>
      </c>
      <c r="G25" s="33">
        <v>71</v>
      </c>
      <c r="H25" s="25">
        <f t="shared" si="0"/>
        <v>43.758000000000003</v>
      </c>
      <c r="I25" s="32">
        <v>114</v>
      </c>
      <c r="J25" s="33">
        <v>178</v>
      </c>
      <c r="K25" s="33">
        <v>221</v>
      </c>
      <c r="L25" s="25">
        <f t="shared" si="3"/>
        <v>101.574</v>
      </c>
      <c r="M25" s="28">
        <f t="shared" si="1"/>
        <v>145.33199999999999</v>
      </c>
    </row>
    <row r="26" spans="1:14" ht="31.5" x14ac:dyDescent="0.25">
      <c r="A26" s="29">
        <f t="shared" si="2"/>
        <v>22</v>
      </c>
      <c r="B26" s="29" t="s">
        <v>23</v>
      </c>
      <c r="C26" s="30" t="s">
        <v>76</v>
      </c>
      <c r="D26" s="31" t="s">
        <v>101</v>
      </c>
      <c r="E26" s="45" t="s">
        <v>133</v>
      </c>
      <c r="F26" s="33">
        <v>110</v>
      </c>
      <c r="G26" s="33">
        <v>91</v>
      </c>
      <c r="H26" s="25">
        <f t="shared" si="0"/>
        <v>65.537999999999997</v>
      </c>
      <c r="I26" s="32">
        <v>151</v>
      </c>
      <c r="J26" s="33">
        <v>162</v>
      </c>
      <c r="K26" s="33">
        <v>164</v>
      </c>
      <c r="L26" s="25">
        <f t="shared" si="3"/>
        <v>94.445999999999998</v>
      </c>
      <c r="M26" s="28">
        <f t="shared" si="1"/>
        <v>159.98399999999998</v>
      </c>
    </row>
    <row r="27" spans="1:14" x14ac:dyDescent="0.25">
      <c r="A27" s="29">
        <f t="shared" si="2"/>
        <v>23</v>
      </c>
      <c r="B27" s="29" t="s">
        <v>24</v>
      </c>
      <c r="C27" s="30" t="s">
        <v>77</v>
      </c>
      <c r="D27" s="31" t="s">
        <v>101</v>
      </c>
      <c r="E27" s="32">
        <v>105</v>
      </c>
      <c r="F27" s="33">
        <v>114</v>
      </c>
      <c r="G27" s="33">
        <v>103</v>
      </c>
      <c r="H27" s="25">
        <f t="shared" si="0"/>
        <v>63.756</v>
      </c>
      <c r="I27" s="32">
        <v>83</v>
      </c>
      <c r="J27" s="33">
        <v>99</v>
      </c>
      <c r="K27" s="33">
        <v>65</v>
      </c>
      <c r="L27" s="25">
        <f t="shared" si="3"/>
        <v>48.905999999999999</v>
      </c>
      <c r="M27" s="28">
        <f t="shared" si="1"/>
        <v>112.66200000000001</v>
      </c>
    </row>
    <row r="28" spans="1:14" ht="47.25" x14ac:dyDescent="0.25">
      <c r="A28" s="29">
        <f t="shared" si="2"/>
        <v>24</v>
      </c>
      <c r="B28" s="29" t="s">
        <v>25</v>
      </c>
      <c r="C28" s="30" t="s">
        <v>106</v>
      </c>
      <c r="D28" s="31" t="s">
        <v>102</v>
      </c>
      <c r="E28" s="45" t="s">
        <v>134</v>
      </c>
      <c r="F28" s="33">
        <v>37</v>
      </c>
      <c r="G28" s="33">
        <v>48</v>
      </c>
      <c r="H28" s="25">
        <f t="shared" si="0"/>
        <v>27.324000000000002</v>
      </c>
      <c r="I28" s="32">
        <v>163</v>
      </c>
      <c r="J28" s="33">
        <v>147</v>
      </c>
      <c r="K28" s="33">
        <v>134</v>
      </c>
      <c r="L28" s="25">
        <f t="shared" si="3"/>
        <v>87.912000000000006</v>
      </c>
      <c r="M28" s="28">
        <f t="shared" si="1"/>
        <v>115.236</v>
      </c>
    </row>
    <row r="29" spans="1:14" x14ac:dyDescent="0.25">
      <c r="A29" s="29">
        <f t="shared" si="2"/>
        <v>25</v>
      </c>
      <c r="B29" s="29" t="s">
        <v>26</v>
      </c>
      <c r="C29" s="30" t="s">
        <v>78</v>
      </c>
      <c r="D29" s="31" t="s">
        <v>103</v>
      </c>
      <c r="E29" s="32">
        <v>82</v>
      </c>
      <c r="F29" s="33">
        <v>58</v>
      </c>
      <c r="G29" s="33">
        <v>69</v>
      </c>
      <c r="H29" s="25">
        <f t="shared" si="0"/>
        <v>41.381999999999998</v>
      </c>
      <c r="I29" s="32">
        <v>31</v>
      </c>
      <c r="J29" s="33">
        <v>16</v>
      </c>
      <c r="K29" s="33">
        <v>11</v>
      </c>
      <c r="L29" s="25">
        <f t="shared" si="3"/>
        <v>11.484</v>
      </c>
      <c r="M29" s="28">
        <f t="shared" si="1"/>
        <v>52.866</v>
      </c>
    </row>
    <row r="30" spans="1:14" ht="31.5" x14ac:dyDescent="0.25">
      <c r="A30" s="29">
        <f t="shared" si="2"/>
        <v>26</v>
      </c>
      <c r="B30" s="29" t="s">
        <v>27</v>
      </c>
      <c r="C30" s="30" t="s">
        <v>79</v>
      </c>
      <c r="D30" s="31">
        <v>400</v>
      </c>
      <c r="E30" s="32">
        <v>52</v>
      </c>
      <c r="F30" s="33">
        <v>46</v>
      </c>
      <c r="G30" s="33">
        <v>50</v>
      </c>
      <c r="H30" s="25">
        <f t="shared" si="0"/>
        <v>29.303999999999998</v>
      </c>
      <c r="I30" s="32" t="s">
        <v>110</v>
      </c>
      <c r="J30" s="33" t="s">
        <v>110</v>
      </c>
      <c r="K30" s="33" t="s">
        <v>110</v>
      </c>
      <c r="L30" s="34"/>
      <c r="M30" s="28">
        <f t="shared" si="1"/>
        <v>29.303999999999998</v>
      </c>
    </row>
    <row r="31" spans="1:14" x14ac:dyDescent="0.25">
      <c r="A31" s="29">
        <f t="shared" si="2"/>
        <v>27</v>
      </c>
      <c r="B31" s="29" t="s">
        <v>28</v>
      </c>
      <c r="C31" s="30" t="s">
        <v>80</v>
      </c>
      <c r="D31" s="31" t="s">
        <v>102</v>
      </c>
      <c r="E31" s="32">
        <v>251</v>
      </c>
      <c r="F31" s="33">
        <v>240</v>
      </c>
      <c r="G31" s="33">
        <v>168</v>
      </c>
      <c r="H31" s="25">
        <f t="shared" si="0"/>
        <v>130.482</v>
      </c>
      <c r="I31" s="32">
        <v>191</v>
      </c>
      <c r="J31" s="33">
        <v>185</v>
      </c>
      <c r="K31" s="33">
        <v>98</v>
      </c>
      <c r="L31" s="25">
        <f t="shared" ref="L31:L40" si="4">(I31*220*0.9+J31*220*0.9+K31*220*0.9)/1000</f>
        <v>93.852000000000004</v>
      </c>
      <c r="M31" s="28">
        <f t="shared" si="1"/>
        <v>224.334</v>
      </c>
      <c r="N31" s="44"/>
    </row>
    <row r="32" spans="1:14" ht="31.5" x14ac:dyDescent="0.25">
      <c r="A32" s="29">
        <f t="shared" si="2"/>
        <v>28</v>
      </c>
      <c r="B32" s="29" t="s">
        <v>29</v>
      </c>
      <c r="C32" s="30" t="s">
        <v>81</v>
      </c>
      <c r="D32" s="31" t="s">
        <v>102</v>
      </c>
      <c r="E32" s="32">
        <v>132</v>
      </c>
      <c r="F32" s="33">
        <v>142</v>
      </c>
      <c r="G32" s="33">
        <v>169</v>
      </c>
      <c r="H32" s="25">
        <f t="shared" si="0"/>
        <v>87.713999999999999</v>
      </c>
      <c r="I32" s="32">
        <v>84</v>
      </c>
      <c r="J32" s="33">
        <v>94</v>
      </c>
      <c r="K32" s="33">
        <v>115</v>
      </c>
      <c r="L32" s="25">
        <f t="shared" si="4"/>
        <v>58.014000000000003</v>
      </c>
      <c r="M32" s="28">
        <f t="shared" si="1"/>
        <v>145.72800000000001</v>
      </c>
    </row>
    <row r="33" spans="1:14" ht="31.5" x14ac:dyDescent="0.25">
      <c r="A33" s="29">
        <f t="shared" si="2"/>
        <v>29</v>
      </c>
      <c r="B33" s="29" t="s">
        <v>30</v>
      </c>
      <c r="C33" s="30" t="s">
        <v>82</v>
      </c>
      <c r="D33" s="31" t="s">
        <v>102</v>
      </c>
      <c r="E33" s="32">
        <v>125</v>
      </c>
      <c r="F33" s="33">
        <v>104</v>
      </c>
      <c r="G33" s="33">
        <v>115</v>
      </c>
      <c r="H33" s="25">
        <f t="shared" si="0"/>
        <v>68.111999999999995</v>
      </c>
      <c r="I33" s="32">
        <v>82</v>
      </c>
      <c r="J33" s="33">
        <v>82</v>
      </c>
      <c r="K33" s="33">
        <v>88</v>
      </c>
      <c r="L33" s="25">
        <f t="shared" si="4"/>
        <v>49.896000000000001</v>
      </c>
      <c r="M33" s="28">
        <f t="shared" si="1"/>
        <v>118.008</v>
      </c>
    </row>
    <row r="34" spans="1:14" x14ac:dyDescent="0.25">
      <c r="A34" s="29">
        <f t="shared" si="2"/>
        <v>30</v>
      </c>
      <c r="B34" s="29" t="s">
        <v>31</v>
      </c>
      <c r="C34" s="30" t="s">
        <v>83</v>
      </c>
      <c r="D34" s="31" t="s">
        <v>101</v>
      </c>
      <c r="E34" s="32">
        <v>33</v>
      </c>
      <c r="F34" s="33">
        <v>24</v>
      </c>
      <c r="G34" s="33">
        <v>41</v>
      </c>
      <c r="H34" s="25">
        <f t="shared" si="0"/>
        <v>19.404</v>
      </c>
      <c r="I34" s="32">
        <v>52</v>
      </c>
      <c r="J34" s="33">
        <v>42</v>
      </c>
      <c r="K34" s="33">
        <v>50</v>
      </c>
      <c r="L34" s="25">
        <f t="shared" si="4"/>
        <v>28.512</v>
      </c>
      <c r="M34" s="28">
        <f t="shared" si="1"/>
        <v>47.915999999999997</v>
      </c>
    </row>
    <row r="35" spans="1:14" ht="31.5" x14ac:dyDescent="0.25">
      <c r="A35" s="29">
        <f t="shared" si="2"/>
        <v>31</v>
      </c>
      <c r="B35" s="29" t="s">
        <v>32</v>
      </c>
      <c r="C35" s="30" t="s">
        <v>84</v>
      </c>
      <c r="D35" s="31" t="s">
        <v>104</v>
      </c>
      <c r="E35" s="32">
        <v>297</v>
      </c>
      <c r="F35" s="33">
        <v>206</v>
      </c>
      <c r="G35" s="33">
        <v>246</v>
      </c>
      <c r="H35" s="25">
        <f t="shared" si="0"/>
        <v>148.30199999999999</v>
      </c>
      <c r="I35" s="32">
        <v>155</v>
      </c>
      <c r="J35" s="33">
        <v>273</v>
      </c>
      <c r="K35" s="33">
        <v>198</v>
      </c>
      <c r="L35" s="25">
        <f t="shared" si="4"/>
        <v>123.94799999999999</v>
      </c>
      <c r="M35" s="28">
        <f t="shared" si="1"/>
        <v>272.25</v>
      </c>
    </row>
    <row r="36" spans="1:14" x14ac:dyDescent="0.25">
      <c r="A36" s="29">
        <f t="shared" si="2"/>
        <v>32</v>
      </c>
      <c r="B36" s="29" t="s">
        <v>33</v>
      </c>
      <c r="C36" s="30" t="s">
        <v>85</v>
      </c>
      <c r="D36" s="31" t="s">
        <v>104</v>
      </c>
      <c r="E36" s="32">
        <v>155</v>
      </c>
      <c r="F36" s="33">
        <v>124</v>
      </c>
      <c r="G36" s="33">
        <v>151</v>
      </c>
      <c r="H36" s="25">
        <f t="shared" ref="H36:H61" si="5">(E36*220*0.9+F36*220*0.9+G36*220*0.9)/1000</f>
        <v>85.14</v>
      </c>
      <c r="I36" s="32">
        <v>163</v>
      </c>
      <c r="J36" s="33">
        <v>134</v>
      </c>
      <c r="K36" s="33">
        <v>101</v>
      </c>
      <c r="L36" s="25">
        <f t="shared" si="4"/>
        <v>78.804000000000002</v>
      </c>
      <c r="M36" s="28">
        <f t="shared" ref="M36:M61" si="6">H36+L36</f>
        <v>163.94400000000002</v>
      </c>
      <c r="N36" s="44"/>
    </row>
    <row r="37" spans="1:14" ht="31.5" x14ac:dyDescent="0.25">
      <c r="A37" s="29">
        <f t="shared" si="2"/>
        <v>33</v>
      </c>
      <c r="B37" s="29" t="s">
        <v>34</v>
      </c>
      <c r="C37" s="30" t="s">
        <v>86</v>
      </c>
      <c r="D37" s="31" t="s">
        <v>104</v>
      </c>
      <c r="E37" s="32">
        <v>277</v>
      </c>
      <c r="F37" s="33">
        <v>225</v>
      </c>
      <c r="G37" s="33">
        <v>237</v>
      </c>
      <c r="H37" s="25">
        <f t="shared" si="5"/>
        <v>146.322</v>
      </c>
      <c r="I37" s="32">
        <v>152</v>
      </c>
      <c r="J37" s="33">
        <v>114</v>
      </c>
      <c r="K37" s="33">
        <v>141</v>
      </c>
      <c r="L37" s="25">
        <f t="shared" si="4"/>
        <v>80.585999999999999</v>
      </c>
      <c r="M37" s="28">
        <f t="shared" si="6"/>
        <v>226.90800000000002</v>
      </c>
    </row>
    <row r="38" spans="1:14" ht="31.5" x14ac:dyDescent="0.25">
      <c r="A38" s="29">
        <f t="shared" si="2"/>
        <v>34</v>
      </c>
      <c r="B38" s="29" t="s">
        <v>35</v>
      </c>
      <c r="C38" s="30" t="s">
        <v>87</v>
      </c>
      <c r="D38" s="31" t="s">
        <v>102</v>
      </c>
      <c r="E38" s="32">
        <v>41</v>
      </c>
      <c r="F38" s="33">
        <v>44</v>
      </c>
      <c r="G38" s="33">
        <v>15</v>
      </c>
      <c r="H38" s="25">
        <f t="shared" si="5"/>
        <v>19.8</v>
      </c>
      <c r="I38" s="32">
        <v>0.3</v>
      </c>
      <c r="J38" s="33">
        <v>1.7</v>
      </c>
      <c r="K38" s="33">
        <v>0</v>
      </c>
      <c r="L38" s="25">
        <f t="shared" si="4"/>
        <v>0.39600000000000002</v>
      </c>
      <c r="M38" s="28">
        <f t="shared" si="6"/>
        <v>20.196000000000002</v>
      </c>
    </row>
    <row r="39" spans="1:14" x14ac:dyDescent="0.25">
      <c r="A39" s="29">
        <f t="shared" si="2"/>
        <v>35</v>
      </c>
      <c r="B39" s="29" t="s">
        <v>36</v>
      </c>
      <c r="C39" s="30" t="s">
        <v>88</v>
      </c>
      <c r="D39" s="31" t="s">
        <v>104</v>
      </c>
      <c r="E39" s="32">
        <v>9</v>
      </c>
      <c r="F39" s="33">
        <v>10</v>
      </c>
      <c r="G39" s="33">
        <v>9</v>
      </c>
      <c r="H39" s="25">
        <f t="shared" si="5"/>
        <v>5.5439999999999996</v>
      </c>
      <c r="I39" s="32">
        <v>167</v>
      </c>
      <c r="J39" s="33">
        <v>181</v>
      </c>
      <c r="K39" s="33">
        <v>229</v>
      </c>
      <c r="L39" s="25">
        <f t="shared" si="4"/>
        <v>114.246</v>
      </c>
      <c r="M39" s="28">
        <f t="shared" si="6"/>
        <v>119.78999999999999</v>
      </c>
    </row>
    <row r="40" spans="1:14" x14ac:dyDescent="0.25">
      <c r="A40" s="29">
        <f t="shared" si="2"/>
        <v>36</v>
      </c>
      <c r="B40" s="35" t="s">
        <v>37</v>
      </c>
      <c r="C40" s="36" t="s">
        <v>89</v>
      </c>
      <c r="D40" s="37" t="s">
        <v>108</v>
      </c>
      <c r="E40" s="41">
        <v>268</v>
      </c>
      <c r="F40" s="39">
        <v>287</v>
      </c>
      <c r="G40" s="39">
        <v>273</v>
      </c>
      <c r="H40" s="40">
        <f t="shared" si="5"/>
        <v>163.94399999999999</v>
      </c>
      <c r="I40" s="41"/>
      <c r="J40" s="39"/>
      <c r="K40" s="39"/>
      <c r="L40" s="40">
        <f t="shared" si="4"/>
        <v>0</v>
      </c>
      <c r="M40" s="43">
        <f t="shared" si="6"/>
        <v>163.94399999999999</v>
      </c>
      <c r="N40" s="44"/>
    </row>
    <row r="41" spans="1:14" ht="31.5" x14ac:dyDescent="0.25">
      <c r="A41" s="29">
        <f t="shared" si="2"/>
        <v>37</v>
      </c>
      <c r="B41" s="29" t="s">
        <v>38</v>
      </c>
      <c r="C41" s="30" t="s">
        <v>90</v>
      </c>
      <c r="D41" s="31">
        <v>63</v>
      </c>
      <c r="E41" s="32">
        <v>6</v>
      </c>
      <c r="F41" s="33">
        <v>11</v>
      </c>
      <c r="G41" s="33">
        <v>4</v>
      </c>
      <c r="H41" s="25">
        <f t="shared" si="5"/>
        <v>4.1580000000000004</v>
      </c>
      <c r="I41" s="32" t="s">
        <v>110</v>
      </c>
      <c r="J41" s="33" t="s">
        <v>110</v>
      </c>
      <c r="K41" s="33" t="s">
        <v>110</v>
      </c>
      <c r="L41" s="34"/>
      <c r="M41" s="28">
        <f t="shared" si="6"/>
        <v>4.1580000000000004</v>
      </c>
    </row>
    <row r="42" spans="1:14" x14ac:dyDescent="0.25">
      <c r="A42" s="29">
        <f t="shared" si="2"/>
        <v>38</v>
      </c>
      <c r="B42" s="29" t="s">
        <v>39</v>
      </c>
      <c r="C42" s="30" t="s">
        <v>91</v>
      </c>
      <c r="D42" s="31" t="s">
        <v>104</v>
      </c>
      <c r="E42" s="32">
        <v>129</v>
      </c>
      <c r="F42" s="33">
        <v>107</v>
      </c>
      <c r="G42" s="33">
        <v>103</v>
      </c>
      <c r="H42" s="25">
        <f t="shared" si="5"/>
        <v>67.122</v>
      </c>
      <c r="I42" s="32">
        <v>44</v>
      </c>
      <c r="J42" s="33">
        <v>21.8</v>
      </c>
      <c r="K42" s="33">
        <v>24</v>
      </c>
      <c r="L42" s="25">
        <f t="shared" ref="L42:L46" si="7">(I42*220*0.9+J42*220*0.9+K42*220*0.9)/1000</f>
        <v>17.7804</v>
      </c>
      <c r="M42" s="28">
        <f t="shared" si="6"/>
        <v>84.9024</v>
      </c>
    </row>
    <row r="43" spans="1:14" ht="31.5" x14ac:dyDescent="0.25">
      <c r="A43" s="29">
        <f t="shared" si="2"/>
        <v>39</v>
      </c>
      <c r="B43" s="29" t="s">
        <v>93</v>
      </c>
      <c r="C43" s="30" t="s">
        <v>92</v>
      </c>
      <c r="D43" s="31" t="s">
        <v>102</v>
      </c>
      <c r="E43" s="45" t="s">
        <v>135</v>
      </c>
      <c r="F43" s="33">
        <v>101</v>
      </c>
      <c r="G43" s="33">
        <v>122</v>
      </c>
      <c r="H43" s="25">
        <f t="shared" si="5"/>
        <v>62.171999999999997</v>
      </c>
      <c r="I43" s="32">
        <v>101</v>
      </c>
      <c r="J43" s="33">
        <v>131</v>
      </c>
      <c r="K43" s="33">
        <v>101</v>
      </c>
      <c r="L43" s="25">
        <f t="shared" si="7"/>
        <v>65.933999999999997</v>
      </c>
      <c r="M43" s="28">
        <f t="shared" si="6"/>
        <v>128.10599999999999</v>
      </c>
      <c r="N43" s="44"/>
    </row>
    <row r="44" spans="1:14" ht="31.5" x14ac:dyDescent="0.25">
      <c r="A44" s="29">
        <f t="shared" si="2"/>
        <v>40</v>
      </c>
      <c r="B44" s="29" t="s">
        <v>40</v>
      </c>
      <c r="C44" s="30" t="s">
        <v>92</v>
      </c>
      <c r="D44" s="31" t="s">
        <v>101</v>
      </c>
      <c r="E44" s="45" t="s">
        <v>136</v>
      </c>
      <c r="F44" s="33">
        <v>8</v>
      </c>
      <c r="G44" s="33">
        <v>10</v>
      </c>
      <c r="H44" s="25">
        <f t="shared" si="5"/>
        <v>6.3360000000000003</v>
      </c>
      <c r="I44" s="32">
        <v>191</v>
      </c>
      <c r="J44" s="33">
        <v>201</v>
      </c>
      <c r="K44" s="33">
        <v>181</v>
      </c>
      <c r="L44" s="25">
        <f t="shared" si="7"/>
        <v>113.45399999999999</v>
      </c>
      <c r="M44" s="28">
        <f t="shared" si="6"/>
        <v>119.78999999999999</v>
      </c>
      <c r="N44" s="44"/>
    </row>
    <row r="45" spans="1:14" ht="31.5" x14ac:dyDescent="0.25">
      <c r="A45" s="29">
        <f t="shared" si="2"/>
        <v>41</v>
      </c>
      <c r="B45" s="29" t="s">
        <v>41</v>
      </c>
      <c r="C45" s="30" t="s">
        <v>92</v>
      </c>
      <c r="D45" s="31" t="s">
        <v>102</v>
      </c>
      <c r="E45" s="32">
        <v>51</v>
      </c>
      <c r="F45" s="33">
        <v>35</v>
      </c>
      <c r="G45" s="33">
        <v>61</v>
      </c>
      <c r="H45" s="25">
        <f t="shared" si="5"/>
        <v>29.106000000000002</v>
      </c>
      <c r="I45" s="32">
        <v>18</v>
      </c>
      <c r="J45" s="33">
        <v>21</v>
      </c>
      <c r="K45" s="33">
        <v>31</v>
      </c>
      <c r="L45" s="25">
        <f t="shared" si="7"/>
        <v>13.86</v>
      </c>
      <c r="M45" s="28">
        <f t="shared" si="6"/>
        <v>42.966000000000001</v>
      </c>
      <c r="N45" s="44"/>
    </row>
    <row r="46" spans="1:14" ht="31.5" x14ac:dyDescent="0.25">
      <c r="A46" s="29">
        <f t="shared" si="2"/>
        <v>42</v>
      </c>
      <c r="B46" s="29" t="s">
        <v>42</v>
      </c>
      <c r="C46" s="30" t="s">
        <v>109</v>
      </c>
      <c r="D46" s="31" t="s">
        <v>101</v>
      </c>
      <c r="E46" s="32">
        <v>34</v>
      </c>
      <c r="F46" s="33">
        <v>29</v>
      </c>
      <c r="G46" s="33">
        <v>8</v>
      </c>
      <c r="H46" s="25">
        <f t="shared" si="5"/>
        <v>14.058</v>
      </c>
      <c r="I46" s="32">
        <v>34</v>
      </c>
      <c r="J46" s="33">
        <v>45</v>
      </c>
      <c r="K46" s="33">
        <v>13</v>
      </c>
      <c r="L46" s="25">
        <f t="shared" si="7"/>
        <v>18.216000000000001</v>
      </c>
      <c r="M46" s="28">
        <f t="shared" si="6"/>
        <v>32.274000000000001</v>
      </c>
    </row>
    <row r="47" spans="1:14" ht="31.5" x14ac:dyDescent="0.25">
      <c r="A47" s="29">
        <f t="shared" si="2"/>
        <v>43</v>
      </c>
      <c r="B47" s="29" t="s">
        <v>43</v>
      </c>
      <c r="C47" s="30" t="s">
        <v>94</v>
      </c>
      <c r="D47" s="31">
        <v>250</v>
      </c>
      <c r="E47" s="32">
        <v>12</v>
      </c>
      <c r="F47" s="33">
        <v>13</v>
      </c>
      <c r="G47" s="33">
        <v>10</v>
      </c>
      <c r="H47" s="25">
        <f t="shared" si="5"/>
        <v>6.93</v>
      </c>
      <c r="I47" s="32" t="s">
        <v>110</v>
      </c>
      <c r="J47" s="33" t="s">
        <v>110</v>
      </c>
      <c r="K47" s="33" t="s">
        <v>110</v>
      </c>
      <c r="L47" s="34"/>
      <c r="M47" s="28">
        <f t="shared" si="6"/>
        <v>6.93</v>
      </c>
    </row>
    <row r="48" spans="1:14" ht="31.5" x14ac:dyDescent="0.25">
      <c r="A48" s="29">
        <f t="shared" si="2"/>
        <v>44</v>
      </c>
      <c r="B48" s="29" t="s">
        <v>44</v>
      </c>
      <c r="C48" s="30" t="s">
        <v>112</v>
      </c>
      <c r="D48" s="31">
        <v>315</v>
      </c>
      <c r="E48" s="32">
        <v>78</v>
      </c>
      <c r="F48" s="33">
        <v>103</v>
      </c>
      <c r="G48" s="33">
        <v>95</v>
      </c>
      <c r="H48" s="25">
        <f t="shared" si="5"/>
        <v>54.648000000000003</v>
      </c>
      <c r="I48" s="32" t="s">
        <v>110</v>
      </c>
      <c r="J48" s="33" t="s">
        <v>110</v>
      </c>
      <c r="K48" s="33" t="s">
        <v>110</v>
      </c>
      <c r="L48" s="34"/>
      <c r="M48" s="28">
        <f t="shared" si="6"/>
        <v>54.648000000000003</v>
      </c>
    </row>
    <row r="49" spans="1:14" ht="31.5" x14ac:dyDescent="0.25">
      <c r="A49" s="29">
        <f t="shared" si="2"/>
        <v>45</v>
      </c>
      <c r="B49" s="29" t="s">
        <v>45</v>
      </c>
      <c r="C49" s="30" t="s">
        <v>95</v>
      </c>
      <c r="D49" s="31" t="s">
        <v>102</v>
      </c>
      <c r="E49" s="32">
        <v>21</v>
      </c>
      <c r="F49" s="33">
        <v>16</v>
      </c>
      <c r="G49" s="33">
        <v>15</v>
      </c>
      <c r="H49" s="25">
        <f t="shared" si="5"/>
        <v>10.295999999999999</v>
      </c>
      <c r="I49" s="32">
        <v>31</v>
      </c>
      <c r="J49" s="33">
        <v>25</v>
      </c>
      <c r="K49" s="33">
        <v>28</v>
      </c>
      <c r="L49" s="25">
        <f>(I49*220*0.9+J49*220*0.9+K49*220*0.9)/1000</f>
        <v>16.632000000000001</v>
      </c>
      <c r="M49" s="28">
        <f t="shared" si="6"/>
        <v>26.928000000000001</v>
      </c>
      <c r="N49" s="44"/>
    </row>
    <row r="50" spans="1:14" ht="31.5" x14ac:dyDescent="0.25">
      <c r="A50" s="29">
        <f t="shared" si="2"/>
        <v>46</v>
      </c>
      <c r="B50" s="29" t="s">
        <v>122</v>
      </c>
      <c r="C50" s="30" t="s">
        <v>125</v>
      </c>
      <c r="D50" s="31" t="s">
        <v>104</v>
      </c>
      <c r="E50" s="32">
        <v>44</v>
      </c>
      <c r="F50" s="33">
        <v>91</v>
      </c>
      <c r="G50" s="33">
        <v>103</v>
      </c>
      <c r="H50" s="25">
        <f t="shared" si="5"/>
        <v>47.124000000000002</v>
      </c>
      <c r="I50" s="32">
        <v>171</v>
      </c>
      <c r="J50" s="33">
        <v>122</v>
      </c>
      <c r="K50" s="33">
        <v>121</v>
      </c>
      <c r="L50" s="25">
        <f>(I50*220*0.9+J50*220*0.9+K50*220*0.9)/1000</f>
        <v>81.971999999999994</v>
      </c>
      <c r="M50" s="28">
        <f t="shared" si="6"/>
        <v>129.096</v>
      </c>
      <c r="N50" s="44"/>
    </row>
    <row r="51" spans="1:14" ht="31.5" x14ac:dyDescent="0.25">
      <c r="A51" s="29">
        <f t="shared" si="2"/>
        <v>47</v>
      </c>
      <c r="B51" s="29" t="s">
        <v>123</v>
      </c>
      <c r="C51" s="30" t="s">
        <v>125</v>
      </c>
      <c r="D51" s="31" t="s">
        <v>104</v>
      </c>
      <c r="E51" s="32">
        <v>111</v>
      </c>
      <c r="F51" s="33">
        <v>109</v>
      </c>
      <c r="G51" s="33">
        <v>131</v>
      </c>
      <c r="H51" s="25">
        <f t="shared" si="5"/>
        <v>69.498000000000005</v>
      </c>
      <c r="I51" s="32">
        <v>96</v>
      </c>
      <c r="J51" s="33">
        <v>127</v>
      </c>
      <c r="K51" s="33">
        <v>105</v>
      </c>
      <c r="L51" s="25">
        <f>(I51*220*0.9+J51*220*0.9+K51*220*0.9)/1000</f>
        <v>64.944000000000003</v>
      </c>
      <c r="M51" s="28">
        <f t="shared" si="6"/>
        <v>134.44200000000001</v>
      </c>
      <c r="N51" s="44"/>
    </row>
    <row r="52" spans="1:14" ht="31.5" x14ac:dyDescent="0.25">
      <c r="A52" s="29">
        <f t="shared" si="2"/>
        <v>48</v>
      </c>
      <c r="B52" s="29" t="s">
        <v>124</v>
      </c>
      <c r="C52" s="30" t="s">
        <v>126</v>
      </c>
      <c r="D52" s="31" t="s">
        <v>102</v>
      </c>
      <c r="E52" s="32">
        <v>97</v>
      </c>
      <c r="F52" s="33">
        <v>87</v>
      </c>
      <c r="G52" s="33">
        <v>76</v>
      </c>
      <c r="H52" s="25">
        <f t="shared" si="5"/>
        <v>51.48</v>
      </c>
      <c r="I52" s="32">
        <v>53</v>
      </c>
      <c r="J52" s="33">
        <v>57</v>
      </c>
      <c r="K52" s="33">
        <v>40</v>
      </c>
      <c r="L52" s="25">
        <f>(I52*220*0.9+J52*220*0.9+K52*220*0.9)/1000</f>
        <v>29.7</v>
      </c>
      <c r="M52" s="28">
        <f t="shared" si="6"/>
        <v>81.179999999999993</v>
      </c>
      <c r="N52" s="44"/>
    </row>
    <row r="53" spans="1:14" ht="31.5" x14ac:dyDescent="0.25">
      <c r="A53" s="29">
        <f t="shared" si="2"/>
        <v>49</v>
      </c>
      <c r="B53" s="29" t="s">
        <v>46</v>
      </c>
      <c r="C53" s="30" t="s">
        <v>111</v>
      </c>
      <c r="D53" s="31" t="s">
        <v>101</v>
      </c>
      <c r="E53" s="32"/>
      <c r="F53" s="33"/>
      <c r="G53" s="33"/>
      <c r="H53" s="25">
        <f t="shared" si="5"/>
        <v>0</v>
      </c>
      <c r="I53" s="32"/>
      <c r="J53" s="33"/>
      <c r="K53" s="33"/>
      <c r="L53" s="25">
        <f>(I53*220*0.9+J53*220*0.9+K53*220*0.9)/1000</f>
        <v>0</v>
      </c>
      <c r="M53" s="28">
        <f t="shared" si="6"/>
        <v>0</v>
      </c>
    </row>
    <row r="54" spans="1:14" x14ac:dyDescent="0.25">
      <c r="A54" s="29">
        <f t="shared" si="2"/>
        <v>50</v>
      </c>
      <c r="B54" s="29" t="s">
        <v>47</v>
      </c>
      <c r="C54" s="30" t="s">
        <v>96</v>
      </c>
      <c r="D54" s="31">
        <v>180</v>
      </c>
      <c r="E54" s="32">
        <v>32</v>
      </c>
      <c r="F54" s="33">
        <v>48</v>
      </c>
      <c r="G54" s="33">
        <v>37</v>
      </c>
      <c r="H54" s="25">
        <f t="shared" si="5"/>
        <v>23.166</v>
      </c>
      <c r="I54" s="32" t="s">
        <v>110</v>
      </c>
      <c r="J54" s="33" t="s">
        <v>110</v>
      </c>
      <c r="K54" s="33" t="s">
        <v>110</v>
      </c>
      <c r="L54" s="34"/>
      <c r="M54" s="28">
        <f t="shared" si="6"/>
        <v>23.166</v>
      </c>
    </row>
    <row r="55" spans="1:14" ht="31.5" x14ac:dyDescent="0.25">
      <c r="A55" s="29">
        <f t="shared" si="2"/>
        <v>51</v>
      </c>
      <c r="B55" s="35" t="s">
        <v>48</v>
      </c>
      <c r="C55" s="30" t="s">
        <v>115</v>
      </c>
      <c r="D55" s="31" t="s">
        <v>102</v>
      </c>
      <c r="E55" s="32">
        <v>36</v>
      </c>
      <c r="F55" s="33">
        <v>26</v>
      </c>
      <c r="G55" s="33">
        <v>23</v>
      </c>
      <c r="H55" s="25">
        <f t="shared" si="5"/>
        <v>16.829999999999998</v>
      </c>
      <c r="I55" s="41">
        <v>43</v>
      </c>
      <c r="J55" s="39">
        <v>55</v>
      </c>
      <c r="K55" s="39">
        <v>26</v>
      </c>
      <c r="L55" s="25">
        <f>(I55*220*0.9+J55*220*0.9+K55*220*0.9)/1000</f>
        <v>24.552</v>
      </c>
      <c r="M55" s="28">
        <f t="shared" si="6"/>
        <v>41.381999999999998</v>
      </c>
    </row>
    <row r="56" spans="1:14" ht="47.25" x14ac:dyDescent="0.25">
      <c r="A56" s="29">
        <f t="shared" si="2"/>
        <v>52</v>
      </c>
      <c r="B56" s="29" t="s">
        <v>49</v>
      </c>
      <c r="C56" s="30" t="s">
        <v>97</v>
      </c>
      <c r="D56" s="31">
        <v>400</v>
      </c>
      <c r="E56" s="32">
        <v>66</v>
      </c>
      <c r="F56" s="33">
        <v>67</v>
      </c>
      <c r="G56" s="33">
        <v>67</v>
      </c>
      <c r="H56" s="25">
        <f t="shared" si="5"/>
        <v>39.6</v>
      </c>
      <c r="I56" s="32" t="s">
        <v>110</v>
      </c>
      <c r="J56" s="33" t="s">
        <v>110</v>
      </c>
      <c r="K56" s="33" t="s">
        <v>110</v>
      </c>
      <c r="L56" s="34"/>
      <c r="M56" s="28">
        <f t="shared" si="6"/>
        <v>39.6</v>
      </c>
    </row>
    <row r="57" spans="1:14" ht="47.25" x14ac:dyDescent="0.25">
      <c r="A57" s="29">
        <f t="shared" si="2"/>
        <v>53</v>
      </c>
      <c r="B57" s="29" t="s">
        <v>50</v>
      </c>
      <c r="C57" s="30" t="s">
        <v>98</v>
      </c>
      <c r="D57" s="31">
        <v>400</v>
      </c>
      <c r="E57" s="32">
        <v>68</v>
      </c>
      <c r="F57" s="33">
        <v>66</v>
      </c>
      <c r="G57" s="33">
        <v>67</v>
      </c>
      <c r="H57" s="25">
        <f t="shared" si="5"/>
        <v>39.798000000000002</v>
      </c>
      <c r="I57" s="32" t="s">
        <v>110</v>
      </c>
      <c r="J57" s="33" t="s">
        <v>110</v>
      </c>
      <c r="K57" s="33" t="s">
        <v>110</v>
      </c>
      <c r="L57" s="34"/>
      <c r="M57" s="28">
        <f t="shared" si="6"/>
        <v>39.798000000000002</v>
      </c>
    </row>
    <row r="58" spans="1:14" ht="31.5" x14ac:dyDescent="0.25">
      <c r="A58" s="29">
        <f t="shared" si="2"/>
        <v>54</v>
      </c>
      <c r="B58" s="29" t="s">
        <v>51</v>
      </c>
      <c r="C58" s="30" t="s">
        <v>99</v>
      </c>
      <c r="D58" s="31">
        <v>160</v>
      </c>
      <c r="E58" s="32">
        <v>66</v>
      </c>
      <c r="F58" s="33">
        <v>65</v>
      </c>
      <c r="G58" s="33">
        <v>66</v>
      </c>
      <c r="H58" s="25">
        <f t="shared" si="5"/>
        <v>39.006</v>
      </c>
      <c r="I58" s="32" t="s">
        <v>110</v>
      </c>
      <c r="J58" s="33" t="s">
        <v>110</v>
      </c>
      <c r="K58" s="33" t="s">
        <v>110</v>
      </c>
      <c r="L58" s="34"/>
      <c r="M58" s="28">
        <f t="shared" si="6"/>
        <v>39.006</v>
      </c>
    </row>
    <row r="59" spans="1:14" ht="31.5" x14ac:dyDescent="0.25">
      <c r="A59" s="29">
        <f t="shared" si="2"/>
        <v>55</v>
      </c>
      <c r="B59" s="29" t="s">
        <v>52</v>
      </c>
      <c r="C59" s="30" t="s">
        <v>100</v>
      </c>
      <c r="D59" s="31" t="s">
        <v>101</v>
      </c>
      <c r="E59" s="45" t="s">
        <v>121</v>
      </c>
      <c r="F59" s="33">
        <v>31</v>
      </c>
      <c r="G59" s="33">
        <v>71</v>
      </c>
      <c r="H59" s="25">
        <f t="shared" si="5"/>
        <v>34.65</v>
      </c>
      <c r="I59" s="32">
        <v>238</v>
      </c>
      <c r="J59" s="33">
        <v>223</v>
      </c>
      <c r="K59" s="33">
        <v>234</v>
      </c>
      <c r="L59" s="25">
        <f>(I59*220*0.9+J59*220*0.9+K59*220*0.9)/1000</f>
        <v>137.61000000000001</v>
      </c>
      <c r="M59" s="28">
        <f t="shared" si="6"/>
        <v>172.26000000000002</v>
      </c>
      <c r="N59" s="44"/>
    </row>
    <row r="60" spans="1:14" ht="31.5" x14ac:dyDescent="0.25">
      <c r="A60" s="29">
        <f t="shared" si="2"/>
        <v>56</v>
      </c>
      <c r="B60" s="29" t="s">
        <v>53</v>
      </c>
      <c r="C60" s="30" t="s">
        <v>107</v>
      </c>
      <c r="D60" s="31">
        <v>63</v>
      </c>
      <c r="E60" s="32">
        <v>39</v>
      </c>
      <c r="F60" s="33">
        <v>26</v>
      </c>
      <c r="G60" s="33">
        <v>45</v>
      </c>
      <c r="H60" s="25">
        <f t="shared" si="5"/>
        <v>21.78</v>
      </c>
      <c r="I60" s="32" t="s">
        <v>110</v>
      </c>
      <c r="J60" s="33" t="s">
        <v>110</v>
      </c>
      <c r="K60" s="33" t="s">
        <v>110</v>
      </c>
      <c r="L60" s="34"/>
      <c r="M60" s="28">
        <f t="shared" si="6"/>
        <v>21.78</v>
      </c>
    </row>
    <row r="61" spans="1:14" ht="31.5" x14ac:dyDescent="0.25">
      <c r="A61" s="29">
        <f t="shared" si="2"/>
        <v>57</v>
      </c>
      <c r="B61" s="29" t="s">
        <v>54</v>
      </c>
      <c r="C61" s="30" t="s">
        <v>105</v>
      </c>
      <c r="D61" s="31" t="s">
        <v>101</v>
      </c>
      <c r="E61" s="32">
        <v>123</v>
      </c>
      <c r="F61" s="33">
        <v>160</v>
      </c>
      <c r="G61" s="33">
        <v>151</v>
      </c>
      <c r="H61" s="25">
        <f t="shared" si="5"/>
        <v>85.932000000000002</v>
      </c>
      <c r="I61" s="32">
        <v>39</v>
      </c>
      <c r="J61" s="33">
        <v>31</v>
      </c>
      <c r="K61" s="33">
        <v>120</v>
      </c>
      <c r="L61" s="25">
        <f>(I61*220*0.9+J61*220*0.9+K61*220*0.9)/1000</f>
        <v>37.619999999999997</v>
      </c>
      <c r="M61" s="28">
        <f t="shared" si="6"/>
        <v>123.55199999999999</v>
      </c>
    </row>
    <row r="62" spans="1:14" x14ac:dyDescent="0.25">
      <c r="H62" s="49"/>
      <c r="L62" s="49"/>
      <c r="M62" s="49"/>
    </row>
  </sheetData>
  <autoFilter ref="A3:M62"/>
  <mergeCells count="8">
    <mergeCell ref="A2:M2"/>
    <mergeCell ref="E3:H3"/>
    <mergeCell ref="I3:L3"/>
    <mergeCell ref="M3:M4"/>
    <mergeCell ref="A3:A4"/>
    <mergeCell ref="B3:B4"/>
    <mergeCell ref="C3:C4"/>
    <mergeCell ref="D3:D4"/>
  </mergeCells>
  <phoneticPr fontId="0" type="noConversion"/>
  <pageMargins left="0.70866141732283472" right="0.61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29.12.2023</vt:lpstr>
      <vt:lpstr>'29.12.2023'!Область_печати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Пользователь</cp:lastModifiedBy>
  <cp:lastPrinted>2024-02-13T08:11:14Z</cp:lastPrinted>
  <dcterms:created xsi:type="dcterms:W3CDTF">2017-01-30T10:05:16Z</dcterms:created>
  <dcterms:modified xsi:type="dcterms:W3CDTF">2024-02-13T08:49:10Z</dcterms:modified>
</cp:coreProperties>
</file>